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11"/>
  </bookViews>
  <sheets>
    <sheet name="Phones" sheetId="1" r:id="rId1"/>
    <sheet name="Ponton 1-4" sheetId="2" r:id="rId2"/>
    <sheet name="Slalom" sheetId="3" r:id="rId3"/>
    <sheet name="Ponton D-A" sheetId="4" r:id="rId4"/>
    <sheet name="Equipes" sheetId="5" r:id="rId5"/>
    <sheet name="TEMPS-ponton" sheetId="6" r:id="rId6"/>
    <sheet name="TEMPS-poissy" sheetId="7" r:id="rId7"/>
    <sheet name="H-Pass" sheetId="8" r:id="rId8"/>
    <sheet name="Tcorr" sheetId="9" r:id="rId9"/>
    <sheet name="Ec" sheetId="10" r:id="rId10"/>
    <sheet name="CL50" sheetId="11" r:id="rId11"/>
    <sheet name="CLfin" sheetId="12" r:id="rId12"/>
    <sheet name="ClaSla" sheetId="13" r:id="rId13"/>
    <sheet name="GT50" sheetId="14" r:id="rId14"/>
    <sheet name="GTFIN" sheetId="15" r:id="rId15"/>
    <sheet name="GEc50" sheetId="16" r:id="rId16"/>
    <sheet name="GEcFin" sheetId="17" r:id="rId17"/>
    <sheet name="GEc6" sheetId="18" r:id="rId18"/>
    <sheet name="SurvG8" sheetId="19" r:id="rId19"/>
  </sheets>
  <definedNames>
    <definedName name="Excel_BuiltIn_Print_Area_1_1">#REF!</definedName>
    <definedName name="Excel_BuiltIn_Print_Area_2_1">#REF!</definedName>
    <definedName name="Excel_BuiltIn_Print_Area_9_1">'CLfin'!$B$3:$G$35</definedName>
    <definedName name="Excel_BuiltIn_Print_Titles_1">(#REF!,#REF!)</definedName>
    <definedName name="Excel_BuiltIn_Print_Titles_10">('ClaSla'!$B$1:$C$65530,'ClaSla'!$A$23:$IT$23)</definedName>
    <definedName name="Excel_BuiltIn_Print_Titles_131">('ClaSla'!$B:$C,'ClaSla'!$A$23:$IT$23)</definedName>
    <definedName name="Excel_BuiltIn_Print_Titles_13_1">('ClaSla'!$B$1:$C$65535,'ClaSla'!$A$23:$IT$23)</definedName>
    <definedName name="Excel_BuiltIn_Print_Titles_2_1">('TEMPS-ponton'!$B$1:$C$65534,'TEMPS-ponton'!$32:$32)</definedName>
    <definedName name="Excel_BuiltIn_Print_Titles_2_1_1">#REF!</definedName>
    <definedName name="Excel_BuiltIn_Print_Titles_3_1">'TEMPS-poissy'!$B$1:$C$65534</definedName>
    <definedName name="Excel_BuiltIn_Print_Titles_3_1_1">('TEMPS-ponton'!$B$1:$C$65531,'TEMPS-ponton'!$A$32:$IU$32)</definedName>
    <definedName name="Excel_BuiltIn_Print_Titles_4">'TEMPS-poissy'!$B$1:$C$65531</definedName>
    <definedName name="Excel_BuiltIn_Print_Titles_6_1">('TEMPS-ponton'!$B$1:$C$65535,'TEMPS-ponton'!$32:$32)</definedName>
    <definedName name="Excel_BuiltIn_Print_Titles_7_1">'TEMPS-poissy'!$B$1:$C$65535</definedName>
    <definedName name="Excel_BuiltIn_Print_Titles_9_1">('ClaSla'!$B$1:$C$65531,'ClaSla'!$A$23:$IT$23)</definedName>
    <definedName name="_xlnm.Print_Titles" localSheetId="12">('ClaSla'!$B:$C,'ClaSla'!$23:$23)</definedName>
    <definedName name="_xlnm.Print_Titles" localSheetId="6">'TEMPS-poissy'!$B:$C</definedName>
    <definedName name="_xlnm.Print_Titles" localSheetId="5">('TEMPS-ponton'!$B:$C,'TEMPS-ponton'!$32:$32)</definedName>
    <definedName name="_xlnm.Print_Area" localSheetId="10">'CL50'!$B$3:$G$26</definedName>
    <definedName name="_xlnm.Print_Area" localSheetId="12">'ClaSla'!$B$4:$G$35</definedName>
    <definedName name="_xlnm.Print_Area" localSheetId="11">'CLfin'!$B$3:$H$35</definedName>
    <definedName name="_xlnm.Print_Area" localSheetId="9">'Ec'!$B$4:$J$26</definedName>
    <definedName name="_xlnm.Print_Area" localSheetId="4">'Equipes'!$A$1:$H$30</definedName>
    <definedName name="_xlnm.Print_Area" localSheetId="7">'H-Pass'!$B$3:$J$26</definedName>
    <definedName name="_xlnm.Print_Area" localSheetId="0">'Phones'!$A$1:$F$23</definedName>
    <definedName name="_xlnm.Print_Area" localSheetId="1">'Ponton 1-4'!$A$1:$C$56</definedName>
    <definedName name="_xlnm.Print_Area" localSheetId="3">'Ponton D-A'!$A$1:$D$56</definedName>
    <definedName name="_xlnm.Print_Area" localSheetId="2">'Slalom'!$A$1:$D$56</definedName>
    <definedName name="_xlnm.Print_Area" localSheetId="18">'SurvG8'!$B$1:$G$43</definedName>
    <definedName name="_xlnm.Print_Area" localSheetId="8">'Tcorr'!$B$3:$J$26</definedName>
    <definedName name="_xlnm.Print_Area" localSheetId="6">'TEMPS-poissy'!$B$1:$I$31</definedName>
    <definedName name="_xlnm.Print_Area" localSheetId="5">'TEMPS-ponton'!$B$6:$H$37</definedName>
  </definedNames>
  <calcPr fullCalcOnLoad="1"/>
</workbook>
</file>

<file path=xl/sharedStrings.xml><?xml version="1.0" encoding="utf-8"?>
<sst xmlns="http://schemas.openxmlformats.org/spreadsheetml/2006/main" count="383" uniqueCount="302">
  <si>
    <t>Chris</t>
  </si>
  <si>
    <t>06 82 68 62 45</t>
  </si>
  <si>
    <t>Ponton Départ</t>
  </si>
  <si>
    <t>Ronan</t>
  </si>
  <si>
    <t>06 30 27 28 66</t>
  </si>
  <si>
    <t>Sandrine</t>
  </si>
  <si>
    <t>06 21 57 52 52</t>
  </si>
  <si>
    <t>Ponton ¼</t>
  </si>
  <si>
    <t>Martine</t>
  </si>
  <si>
    <t>06 72 27 05 41</t>
  </si>
  <si>
    <t>Vincent</t>
  </si>
  <si>
    <t>06 45 92 67 83</t>
  </si>
  <si>
    <t>Pont de Poissy</t>
  </si>
  <si>
    <t>Patrick</t>
  </si>
  <si>
    <t>06 78 76 07 88</t>
  </si>
  <si>
    <t>Laure</t>
  </si>
  <si>
    <t>06 68 31 13 65</t>
  </si>
  <si>
    <t>Virginie</t>
  </si>
  <si>
    <t>06 61 76 55 90</t>
  </si>
  <si>
    <t>Rappel des Pénalités</t>
  </si>
  <si>
    <t>Refus de se laisser dépasser en zone non étroite</t>
  </si>
  <si>
    <t>1 min</t>
  </si>
  <si>
    <t>Dépassement ou arrêt en zône dangereuse  et étroite</t>
  </si>
  <si>
    <t>Slalom incorrect, non respect du parcours imposé</t>
  </si>
  <si>
    <t>2 min</t>
  </si>
  <si>
    <t>Refus de priorité au bateau avalant, au bief Villennes / Migneaux</t>
  </si>
  <si>
    <t>Changement de barreur non réalisé à mi-course, face au ponton</t>
  </si>
  <si>
    <t>5 min</t>
  </si>
  <si>
    <t xml:space="preserve">Slalom « raccourci », sans remontée du courant vers Paris </t>
  </si>
  <si>
    <t>Couper les courbes sur la  Seine</t>
  </si>
  <si>
    <t>Ponton ¼, ¾</t>
  </si>
  <si>
    <t>No.</t>
  </si>
  <si>
    <t>¼</t>
  </si>
  <si>
    <t>¾</t>
  </si>
  <si>
    <t>Début</t>
  </si>
  <si>
    <t>Fin</t>
  </si>
  <si>
    <t>Pénalité</t>
  </si>
  <si>
    <t>Ponton Départ, ½, Arrivée</t>
  </si>
  <si>
    <t>Départ</t>
  </si>
  <si>
    <t xml:space="preserve">½ </t>
  </si>
  <si>
    <t>Arrivée</t>
  </si>
  <si>
    <t>Cat.</t>
  </si>
  <si>
    <t>Equipage</t>
  </si>
  <si>
    <t>G</t>
  </si>
  <si>
    <t>ACVP 5</t>
  </si>
  <si>
    <t>Jérôme PETICOL</t>
  </si>
  <si>
    <t>Renaud GARDES</t>
  </si>
  <si>
    <t>Mickaël GRENIER</t>
  </si>
  <si>
    <t>Marc FLEURY</t>
  </si>
  <si>
    <t>Yves DE BRESSY</t>
  </si>
  <si>
    <t>F</t>
  </si>
  <si>
    <t>RCPM 2</t>
  </si>
  <si>
    <t>Brigitte HOMSY</t>
  </si>
  <si>
    <t>Marie-Catherine LORENZO</t>
  </si>
  <si>
    <t>Marie-Christine JONCOUR</t>
  </si>
  <si>
    <t>Anne DELAHAYE</t>
  </si>
  <si>
    <t>Charlotte BOYER GONIN</t>
  </si>
  <si>
    <t>RCPM 3</t>
  </si>
  <si>
    <t>Richard BRUNO</t>
  </si>
  <si>
    <t>Vincent DELACOUR</t>
  </si>
  <si>
    <t>Hervé VALETTE</t>
  </si>
  <si>
    <t>Vincent BONTOUX</t>
  </si>
  <si>
    <t>Jérôme GONZALES</t>
  </si>
  <si>
    <t>CNV</t>
  </si>
  <si>
    <t>Philippe PETRINKO</t>
  </si>
  <si>
    <t>Hervé NOUGIER</t>
  </si>
  <si>
    <t>Bertrand MATHIEU</t>
  </si>
  <si>
    <t>Erik CHEREZY</t>
  </si>
  <si>
    <t>Didier RIBOURDOUILLE</t>
  </si>
  <si>
    <t>ACVP 6</t>
  </si>
  <si>
    <t>Eric ROUGEOT</t>
  </si>
  <si>
    <t>Alain CLAISSE</t>
  </si>
  <si>
    <t>Patrice ROUSSEL</t>
  </si>
  <si>
    <t>Duiglio CAPPELLO</t>
  </si>
  <si>
    <t>Clément MAKOWIECKI</t>
  </si>
  <si>
    <t>ACVP 2</t>
  </si>
  <si>
    <t>Isabelle GOTTLIEB</t>
  </si>
  <si>
    <t>Nadine GUARINO</t>
  </si>
  <si>
    <t>Sylvie BOYER</t>
  </si>
  <si>
    <t>Sylvie ACEVAL</t>
  </si>
  <si>
    <t>Stéphanie DUCHER</t>
  </si>
  <si>
    <t>RSCC 1</t>
  </si>
  <si>
    <t>Sébastien GIBERT</t>
  </si>
  <si>
    <t>Mathieu BERNARD</t>
  </si>
  <si>
    <t>Gilles MARTIN</t>
  </si>
  <si>
    <t>Christian NALLET</t>
  </si>
  <si>
    <t>Patrick GUERIN</t>
  </si>
  <si>
    <t>ACVP 3</t>
  </si>
  <si>
    <t>Serge DELILLE</t>
  </si>
  <si>
    <t>Jérôme BUIRET</t>
  </si>
  <si>
    <t>Frédéric LE ROUX</t>
  </si>
  <si>
    <t>Vincent DOLEZ</t>
  </si>
  <si>
    <t>Emmanuel MASSON</t>
  </si>
  <si>
    <t>SNO 1</t>
  </si>
  <si>
    <t>Bernard VAILHE</t>
  </si>
  <si>
    <t>Jean-Marc PELLERIN</t>
  </si>
  <si>
    <t>Luc GRUNDSZTEJN</t>
  </si>
  <si>
    <t>Bruno BLACHON</t>
  </si>
  <si>
    <t>Marie LAAGE</t>
  </si>
  <si>
    <t>Polytechnique 4</t>
  </si>
  <si>
    <t>Loic GRANDIERE</t>
  </si>
  <si>
    <t>Amaury DE LA LAURENCIE</t>
  </si>
  <si>
    <t>Wahb ETTOUMI</t>
  </si>
  <si>
    <t>Alain PARIS</t>
  </si>
  <si>
    <t>Jean-Charles CHEN</t>
  </si>
  <si>
    <t>AMMH</t>
  </si>
  <si>
    <t>Vincent LASSOURD</t>
  </si>
  <si>
    <t>Cyril COULAREAU</t>
  </si>
  <si>
    <t>Emmanuel BELLOCHE</t>
  </si>
  <si>
    <t>Olivier SANCIER</t>
  </si>
  <si>
    <t>Patrick MORELLON</t>
  </si>
  <si>
    <t>RCPM 5</t>
  </si>
  <si>
    <t>Didier LE NORMAND</t>
  </si>
  <si>
    <t>Ludovic VILLATTE</t>
  </si>
  <si>
    <t>Patrick OGER</t>
  </si>
  <si>
    <t>Cyril COUTEN</t>
  </si>
  <si>
    <t>Christian GEERTSEN</t>
  </si>
  <si>
    <t>M</t>
  </si>
  <si>
    <t>ANFA 2</t>
  </si>
  <si>
    <t>Nadia CHEVRIER</t>
  </si>
  <si>
    <t>Jean-Marie PEIROLO</t>
  </si>
  <si>
    <t>Siva NAGAPATTINAM KASI</t>
  </si>
  <si>
    <t>Katleen SANCHEZ</t>
  </si>
  <si>
    <t>Bettina JURGENS</t>
  </si>
  <si>
    <t>RSCC 3</t>
  </si>
  <si>
    <t>Alain BOIS</t>
  </si>
  <si>
    <t>Catherine DE FRANCE</t>
  </si>
  <si>
    <t>Angélique GODINOT</t>
  </si>
  <si>
    <t>Béata MIKOVICOVA</t>
  </si>
  <si>
    <t>Sophie MOISNARD</t>
  </si>
  <si>
    <t>ANFA 1</t>
  </si>
  <si>
    <t>Alban SIMON</t>
  </si>
  <si>
    <t>Mansour TABET</t>
  </si>
  <si>
    <t>Jean-Michel FAVRET</t>
  </si>
  <si>
    <t>Claudine TABET</t>
  </si>
  <si>
    <t>Angeline LA GUAY</t>
  </si>
  <si>
    <t>CAC</t>
  </si>
  <si>
    <t>Jean-Claude PERRIER</t>
  </si>
  <si>
    <t>Guislaine MAROT</t>
  </si>
  <si>
    <t>Isabelle BIGOT</t>
  </si>
  <si>
    <t>Jean-Luc BIGOT</t>
  </si>
  <si>
    <t>Florent BERTRAND</t>
  </si>
  <si>
    <t>RCPM 4</t>
  </si>
  <si>
    <t>Franck HEGELE</t>
  </si>
  <si>
    <t>Laurent L'HORSET</t>
  </si>
  <si>
    <t>Sébastien KAMYSZ</t>
  </si>
  <si>
    <t>Christophe RENIA</t>
  </si>
  <si>
    <t>Eric MOINARD</t>
  </si>
  <si>
    <t>ACVP 4</t>
  </si>
  <si>
    <t>Dominique LE MARTRET</t>
  </si>
  <si>
    <t>Nathalie BEGUIN</t>
  </si>
  <si>
    <t>Nathalie ROYER</t>
  </si>
  <si>
    <t>Brigitte DE BRESSY</t>
  </si>
  <si>
    <t>Marie-Claude LAUNAY</t>
  </si>
  <si>
    <t>Polytechnique 2</t>
  </si>
  <si>
    <t>Raphaël AUBRY</t>
  </si>
  <si>
    <t>Patrice COURTE</t>
  </si>
  <si>
    <t>Alain VANHERPEN</t>
  </si>
  <si>
    <t>Philippe BERNARDIN</t>
  </si>
  <si>
    <t>Denis PRIVE</t>
  </si>
  <si>
    <t>Polytechnique 3</t>
  </si>
  <si>
    <t>Evgeny NORMAN</t>
  </si>
  <si>
    <t>Olivier GODDE</t>
  </si>
  <si>
    <t>Benoît THECKES</t>
  </si>
  <si>
    <t>Alexandre ROSINSKI</t>
  </si>
  <si>
    <t>Michel FERRERO</t>
  </si>
  <si>
    <t>SNO 2</t>
  </si>
  <si>
    <t>Stéphane GARCIA</t>
  </si>
  <si>
    <t>Julien REBEYNOL</t>
  </si>
  <si>
    <t>Nahemie BAUDET</t>
  </si>
  <si>
    <t>Alexandre GREINER</t>
  </si>
  <si>
    <t>Vincent RADENAC</t>
  </si>
  <si>
    <t>SNCC 2</t>
  </si>
  <si>
    <t>Daniel BARTHE</t>
  </si>
  <si>
    <t>Karl MARIE</t>
  </si>
  <si>
    <t>Tristan KOTTELANE</t>
  </si>
  <si>
    <t>Chantal PONCHUT</t>
  </si>
  <si>
    <t>Corinne HILLION-AUBEY</t>
  </si>
  <si>
    <t>RCPM 1</t>
  </si>
  <si>
    <t>Dagmar PATRIGOT</t>
  </si>
  <si>
    <t>Virginie LAURENT</t>
  </si>
  <si>
    <t>Rebeca PORTMOUTH</t>
  </si>
  <si>
    <t>Nathalie GUITEL</t>
  </si>
  <si>
    <t>Michèle ATTAL</t>
  </si>
  <si>
    <t>RSCC 2</t>
  </si>
  <si>
    <t>Véronique TROHEL</t>
  </si>
  <si>
    <t>Béatrice CHAPUIS</t>
  </si>
  <si>
    <t>Caroline SIDI</t>
  </si>
  <si>
    <t>Céline HERVIEU</t>
  </si>
  <si>
    <t>Françoise LEPRONT</t>
  </si>
  <si>
    <t>CERAMM</t>
  </si>
  <si>
    <t>Thomas SCHEER</t>
  </si>
  <si>
    <t>Raphaël PERRIN</t>
  </si>
  <si>
    <t>Didier LEFORT</t>
  </si>
  <si>
    <t>Didier GARRAUD</t>
  </si>
  <si>
    <t>Laurent BOISROUX</t>
  </si>
  <si>
    <t>SNO 3</t>
  </si>
  <si>
    <t>Chantal BOURNAZEL</t>
  </si>
  <si>
    <t>Hervé BUDET</t>
  </si>
  <si>
    <t>Daniel BOBBERA</t>
  </si>
  <si>
    <t>Raphaël BATONET</t>
  </si>
  <si>
    <t>Valérie CORDON</t>
  </si>
  <si>
    <t>Polytechnique 1</t>
  </si>
  <si>
    <t>Anne LUCAS</t>
  </si>
  <si>
    <t>Sylvie HELIE</t>
  </si>
  <si>
    <t>Christelle DESCHAMPS</t>
  </si>
  <si>
    <t>Anette FUNFAK</t>
  </si>
  <si>
    <t>Sophie TRAN</t>
  </si>
  <si>
    <t>CSIBM</t>
  </si>
  <si>
    <t>Pascal BEAUSSART</t>
  </si>
  <si>
    <t>Brigitte PORTAL</t>
  </si>
  <si>
    <t>Michel ROCHE</t>
  </si>
  <si>
    <t>Joseph RAYNAUD</t>
  </si>
  <si>
    <t>Patrick LABORIE</t>
  </si>
  <si>
    <t>SNCC 1</t>
  </si>
  <si>
    <t>Philippe LORY</t>
  </si>
  <si>
    <t>Jean-Pierre WANKIEWCZ</t>
  </si>
  <si>
    <t>Jean-Jacques MICHELS</t>
  </si>
  <si>
    <t>Alain LE SAUX</t>
  </si>
  <si>
    <t>Véronique ROBERT</t>
  </si>
  <si>
    <t>Catégories: F = Féminin, M = Mixte, G = Général</t>
  </si>
  <si>
    <t>RDC Base PC</t>
  </si>
  <si>
    <t xml:space="preserve">      Début des Appels pour transmission des Temps :
à partir de 9 H 30</t>
  </si>
  <si>
    <t>Liaison Pontons / PC</t>
  </si>
  <si>
    <t xml:space="preserve">         Ponton                 Départ - 1/2 – Arrivée</t>
  </si>
  <si>
    <t>Ponton 1/4 – 3/4</t>
  </si>
  <si>
    <t>Ponton changt barreur</t>
  </si>
  <si>
    <t>Nombre de 
Yolettes</t>
  </si>
  <si>
    <t>PONTON     -     GRAND 8     -     19/06/2011</t>
  </si>
  <si>
    <t>Yolette N°</t>
  </si>
  <si>
    <t xml:space="preserve">Equipage </t>
  </si>
  <si>
    <t>1 / 4
G-8</t>
  </si>
  <si>
    <t>1 / 2
G-8</t>
  </si>
  <si>
    <t>3 / 4
G-8</t>
  </si>
  <si>
    <t>Record</t>
  </si>
  <si>
    <t>POLYTECHNIQUE-3
(Référence 2011)</t>
  </si>
  <si>
    <t>coupe vainqueur toute catégorie</t>
  </si>
  <si>
    <t>-Masculin</t>
  </si>
  <si>
    <t>coupe feminine</t>
  </si>
  <si>
    <t>- Feminin</t>
  </si>
  <si>
    <t>coupe mixte (mini 2 filles)</t>
  </si>
  <si>
    <t>- Mixte</t>
  </si>
  <si>
    <t xml:space="preserve">TELEPHONE BASE PC : </t>
  </si>
  <si>
    <t>PONT de POISSY</t>
  </si>
  <si>
    <t>SLALOM 1</t>
  </si>
  <si>
    <t>SLALOM 2</t>
  </si>
  <si>
    <t>Poissy-1
Arrivée</t>
  </si>
  <si>
    <t>Poissy-1
Fin</t>
  </si>
  <si>
    <t>Pénalité
2' ou 5'</t>
  </si>
  <si>
    <t>Poissy-2
Arrivée</t>
  </si>
  <si>
    <t>Poissy-2
Fin</t>
  </si>
  <si>
    <t>Indiquer : Heures - Minutes - Secondes</t>
  </si>
  <si>
    <t>GRAND 8 – 19/06/2011         Tableau des Heures de passages</t>
  </si>
  <si>
    <t>Poissy-1</t>
  </si>
  <si>
    <t>Poissy-2</t>
  </si>
  <si>
    <t>GRAND 8   -  19/06/2011                        Temps de Passage</t>
  </si>
  <si>
    <t xml:space="preserve"> = Refus de se laisser dépasser en zone non étroite
 = Dépassement ou arrêt en zône dangereuse  et étroite</t>
  </si>
  <si>
    <t xml:space="preserve"> = Slalom incorrect, non respect du parcours imposé
 = Refus de priorité au bateau avalant, au bief Villennes/migneaux</t>
  </si>
  <si>
    <t>Temps
Slalom-1</t>
  </si>
  <si>
    <t>Temps
Final
Slalom 1</t>
  </si>
  <si>
    <t>Temps
Slalom-2</t>
  </si>
  <si>
    <t>Temps
Final
Slalom 2</t>
  </si>
  <si>
    <t xml:space="preserve"> = Changement de barreur non réalisé à mi-course, face au ponton
 = Slalom « raccourci »sans remontée du courant vers Paris
 = Couper les courbes sur la  Seine</t>
  </si>
  <si>
    <t>Total
pénalités</t>
  </si>
  <si>
    <t>ponton</t>
  </si>
  <si>
    <t>Sécu1</t>
  </si>
  <si>
    <t>Sécu2</t>
  </si>
  <si>
    <t>Sécu3</t>
  </si>
  <si>
    <t>Sécu4</t>
  </si>
  <si>
    <t>Sécu5</t>
  </si>
  <si>
    <t>Sécu6</t>
  </si>
  <si>
    <t>GRAND 8   -   19/06/2011                      ECARTS / RECORD 2010</t>
  </si>
  <si>
    <t>depart</t>
  </si>
  <si>
    <t xml:space="preserve">CLASSEMENT A MI COURSE
GRAND - 8          du          19/06/2011    </t>
  </si>
  <si>
    <t>Ecart / Ier 2008</t>
  </si>
  <si>
    <t>Ecart / Ier 2009</t>
  </si>
  <si>
    <t>Position
Provisoire</t>
  </si>
  <si>
    <t xml:space="preserve">CLASSEMENT FINAL
GRAND - 8          du          19/06/2011    </t>
  </si>
  <si>
    <t>Ecart record</t>
  </si>
  <si>
    <t>Ecart / Ier 2011</t>
  </si>
  <si>
    <t>Position</t>
  </si>
  <si>
    <t>Arrivée
G-8</t>
  </si>
  <si>
    <t xml:space="preserve">GRAND 8  -  19/06/2011   -  Classement FINAL des 2 SLALOMS </t>
  </si>
  <si>
    <t>Bateau</t>
  </si>
  <si>
    <t>Temps</t>
  </si>
  <si>
    <r>
      <t xml:space="preserve">      </t>
    </r>
    <r>
      <rPr>
        <b/>
        <sz val="16"/>
        <rFont val="Arial"/>
        <family val="2"/>
      </rPr>
      <t xml:space="preserve">Classement </t>
    </r>
    <r>
      <rPr>
        <b/>
        <sz val="14"/>
        <rFont val="Arial"/>
        <family val="2"/>
      </rPr>
      <t xml:space="preserve">       (</t>
    </r>
    <r>
      <rPr>
        <b/>
        <u val="single"/>
        <sz val="15"/>
        <rFont val="Arial"/>
        <family val="2"/>
      </rPr>
      <t>ACVP hors compétition)</t>
    </r>
  </si>
  <si>
    <t>Record : 2008 Polytechnique-1= 0:02:53</t>
  </si>
  <si>
    <t>Slalom 1</t>
  </si>
  <si>
    <t>Slalom 2</t>
  </si>
  <si>
    <t>Total</t>
  </si>
  <si>
    <t>FEUILLE DE PENALITES</t>
  </si>
  <si>
    <t>Ponton                  Départ -1/2 - Arrivée</t>
  </si>
  <si>
    <t>Ponton 1/4 3/4</t>
  </si>
  <si>
    <t xml:space="preserve"> = Slalom incorrect, non respect du parcours imposé                                   = Refus de priorité au bateau avalant, au bief Villennes / Migneaux</t>
  </si>
  <si>
    <t xml:space="preserve"> = Changement de barreur non réalisé à mi-course, face au ponton
 = Slalom « raccourci », sans remontée du courant vers Paris                        = Couper les courbes sur la  Seine</t>
  </si>
  <si>
    <t>Surveillance du Grand 8 – 19/06/2011 -</t>
  </si>
  <si>
    <t xml:space="preserve"> - Nom de l'Arbitre:
 - Numéro du bateau de sécurité :                                                                                        </t>
  </si>
  <si>
    <t>EQUIPAGE</t>
  </si>
  <si>
    <t>PENALITES POUR :</t>
  </si>
  <si>
    <t>Autre Yolette concernée</t>
  </si>
  <si>
    <t>Heure Minute</t>
  </si>
  <si>
    <t>Durée de
la pénalité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</si>
</sst>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0.75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sz val="11.5"/>
      <color indexed="8"/>
      <name val="Arial"/>
      <family val="2"/>
    </font>
    <font>
      <sz val="9.85"/>
      <color indexed="8"/>
      <name val="Arial"/>
      <family val="2"/>
    </font>
    <font>
      <sz val="10.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40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Alignment="1">
      <alignment/>
    </xf>
    <xf numFmtId="0" fontId="22" fillId="24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6" fillId="4" borderId="24" xfId="0" applyNumberFormat="1" applyFont="1" applyFill="1" applyBorder="1" applyAlignment="1">
      <alignment horizontal="center" vertical="center"/>
    </xf>
    <xf numFmtId="49" fontId="26" fillId="4" borderId="25" xfId="0" applyNumberFormat="1" applyFont="1" applyFill="1" applyBorder="1" applyAlignment="1">
      <alignment horizontal="center" vertical="center"/>
    </xf>
    <xf numFmtId="49" fontId="26" fillId="4" borderId="26" xfId="0" applyNumberFormat="1" applyFont="1" applyFill="1" applyBorder="1" applyAlignment="1">
      <alignment horizontal="center" vertical="center"/>
    </xf>
    <xf numFmtId="49" fontId="26" fillId="4" borderId="25" xfId="0" applyNumberFormat="1" applyFont="1" applyFill="1" applyBorder="1" applyAlignment="1">
      <alignment horizontal="center" vertical="center" wrapText="1"/>
    </xf>
    <xf numFmtId="49" fontId="26" fillId="4" borderId="27" xfId="0" applyNumberFormat="1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 vertical="center" wrapText="1"/>
    </xf>
    <xf numFmtId="164" fontId="26" fillId="22" borderId="16" xfId="0" applyNumberFormat="1" applyFont="1" applyFill="1" applyBorder="1" applyAlignment="1">
      <alignment horizontal="center" vertical="center"/>
    </xf>
    <xf numFmtId="164" fontId="26" fillId="22" borderId="18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164" fontId="23" fillId="22" borderId="32" xfId="0" applyNumberFormat="1" applyFont="1" applyFill="1" applyBorder="1" applyAlignment="1">
      <alignment horizontal="center" vertical="center"/>
    </xf>
    <xf numFmtId="164" fontId="23" fillId="22" borderId="3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9" fillId="4" borderId="35" xfId="0" applyNumberFormat="1" applyFont="1" applyFill="1" applyBorder="1" applyAlignment="1">
      <alignment horizontal="center" vertical="center" wrapText="1"/>
    </xf>
    <xf numFmtId="49" fontId="19" fillId="4" borderId="36" xfId="0" applyNumberFormat="1" applyFont="1" applyFill="1" applyBorder="1" applyAlignment="1">
      <alignment horizontal="center" vertical="center" wrapText="1"/>
    </xf>
    <xf numFmtId="49" fontId="19" fillId="4" borderId="3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164" fontId="23" fillId="22" borderId="39" xfId="0" applyNumberFormat="1" applyFont="1" applyFill="1" applyBorder="1" applyAlignment="1">
      <alignment horizontal="center" vertical="center"/>
    </xf>
    <xf numFmtId="164" fontId="19" fillId="6" borderId="18" xfId="0" applyNumberFormat="1" applyFont="1" applyFill="1" applyBorder="1" applyAlignment="1">
      <alignment horizontal="center" vertical="center"/>
    </xf>
    <xf numFmtId="164" fontId="23" fillId="22" borderId="31" xfId="0" applyNumberFormat="1" applyFont="1" applyFill="1" applyBorder="1" applyAlignment="1">
      <alignment horizontal="center" vertical="center"/>
    </xf>
    <xf numFmtId="164" fontId="23" fillId="22" borderId="16" xfId="0" applyNumberFormat="1" applyFont="1" applyFill="1" applyBorder="1" applyAlignment="1">
      <alignment horizontal="center" vertical="center"/>
    </xf>
    <xf numFmtId="164" fontId="19" fillId="6" borderId="40" xfId="0" applyNumberFormat="1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164" fontId="19" fillId="6" borderId="30" xfId="0" applyNumberFormat="1" applyFont="1" applyFill="1" applyBorder="1" applyAlignment="1">
      <alignment horizontal="center" vertical="center"/>
    </xf>
    <xf numFmtId="164" fontId="23" fillId="22" borderId="18" xfId="0" applyNumberFormat="1" applyFont="1" applyFill="1" applyBorder="1" applyAlignment="1">
      <alignment horizontal="center" vertical="center"/>
    </xf>
    <xf numFmtId="164" fontId="23" fillId="22" borderId="38" xfId="0" applyNumberFormat="1" applyFont="1" applyFill="1" applyBorder="1" applyAlignment="1">
      <alignment horizontal="center" vertical="center"/>
    </xf>
    <xf numFmtId="164" fontId="19" fillId="22" borderId="18" xfId="0" applyNumberFormat="1" applyFont="1" applyFill="1" applyBorder="1" applyAlignment="1">
      <alignment horizontal="center" vertical="center"/>
    </xf>
    <xf numFmtId="164" fontId="19" fillId="22" borderId="31" xfId="0" applyNumberFormat="1" applyFont="1" applyFill="1" applyBorder="1" applyAlignment="1">
      <alignment horizontal="center" vertical="center"/>
    </xf>
    <xf numFmtId="164" fontId="19" fillId="22" borderId="16" xfId="0" applyNumberFormat="1" applyFont="1" applyFill="1" applyBorder="1" applyAlignment="1">
      <alignment horizontal="center" vertical="center"/>
    </xf>
    <xf numFmtId="164" fontId="19" fillId="22" borderId="38" xfId="0" applyNumberFormat="1" applyFont="1" applyFill="1" applyBorder="1" applyAlignment="1">
      <alignment horizontal="center" vertical="center"/>
    </xf>
    <xf numFmtId="21" fontId="19" fillId="22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4" borderId="24" xfId="0" applyNumberFormat="1" applyFont="1" applyFill="1" applyBorder="1" applyAlignment="1">
      <alignment horizontal="center" vertical="center"/>
    </xf>
    <xf numFmtId="49" fontId="19" fillId="4" borderId="25" xfId="0" applyNumberFormat="1" applyFont="1" applyFill="1" applyBorder="1" applyAlignment="1">
      <alignment horizontal="center" vertical="center"/>
    </xf>
    <xf numFmtId="49" fontId="19" fillId="4" borderId="25" xfId="0" applyNumberFormat="1" applyFont="1" applyFill="1" applyBorder="1" applyAlignment="1">
      <alignment horizontal="center" vertical="center" wrapText="1"/>
    </xf>
    <xf numFmtId="49" fontId="19" fillId="4" borderId="27" xfId="0" applyNumberFormat="1" applyFont="1" applyFill="1" applyBorder="1" applyAlignment="1">
      <alignment horizontal="center" vertical="center"/>
    </xf>
    <xf numFmtId="0" fontId="19" fillId="25" borderId="28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 wrapText="1"/>
    </xf>
    <xf numFmtId="164" fontId="19" fillId="25" borderId="29" xfId="0" applyNumberFormat="1" applyFont="1" applyFill="1" applyBorder="1" applyAlignment="1">
      <alignment horizontal="center" vertical="center"/>
    </xf>
    <xf numFmtId="164" fontId="19" fillId="25" borderId="4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164" fontId="18" fillId="6" borderId="18" xfId="0" applyNumberFormat="1" applyFont="1" applyFill="1" applyBorder="1" applyAlignment="1">
      <alignment horizontal="center" vertical="center"/>
    </xf>
    <xf numFmtId="164" fontId="18" fillId="22" borderId="18" xfId="0" applyNumberFormat="1" applyFont="1" applyFill="1" applyBorder="1" applyAlignment="1">
      <alignment horizontal="center" vertical="center"/>
    </xf>
    <xf numFmtId="164" fontId="18" fillId="7" borderId="3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9" fillId="8" borderId="16" xfId="0" applyFont="1" applyFill="1" applyBorder="1" applyAlignment="1">
      <alignment horizontal="center" vertical="center" wrapText="1"/>
    </xf>
    <xf numFmtId="164" fontId="18" fillId="6" borderId="16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64" fontId="19" fillId="3" borderId="47" xfId="0" applyNumberFormat="1" applyFont="1" applyFill="1" applyBorder="1" applyAlignment="1">
      <alignment horizontal="center" vertical="center"/>
    </xf>
    <xf numFmtId="164" fontId="19" fillId="3" borderId="48" xfId="0" applyNumberFormat="1" applyFont="1" applyFill="1" applyBorder="1" applyAlignment="1">
      <alignment horizontal="center" vertical="center"/>
    </xf>
    <xf numFmtId="49" fontId="19" fillId="4" borderId="49" xfId="0" applyNumberFormat="1" applyFont="1" applyFill="1" applyBorder="1" applyAlignment="1">
      <alignment horizontal="center" vertical="center"/>
    </xf>
    <xf numFmtId="49" fontId="19" fillId="4" borderId="50" xfId="0" applyNumberFormat="1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 wrapText="1"/>
    </xf>
    <xf numFmtId="164" fontId="19" fillId="11" borderId="51" xfId="0" applyNumberFormat="1" applyFont="1" applyFill="1" applyBorder="1" applyAlignment="1">
      <alignment horizontal="center" vertical="center"/>
    </xf>
    <xf numFmtId="164" fontId="19" fillId="11" borderId="29" xfId="0" applyNumberFormat="1" applyFont="1" applyFill="1" applyBorder="1" applyAlignment="1">
      <alignment horizontal="center" vertical="center"/>
    </xf>
    <xf numFmtId="164" fontId="19" fillId="11" borderId="41" xfId="0" applyNumberFormat="1" applyFont="1" applyFill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0" fontId="19" fillId="22" borderId="16" xfId="0" applyFont="1" applyFill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3" borderId="18" xfId="0" applyNumberFormat="1" applyFont="1" applyFill="1" applyBorder="1" applyAlignment="1">
      <alignment horizontal="center" vertical="center"/>
    </xf>
    <xf numFmtId="164" fontId="18" fillId="4" borderId="18" xfId="0" applyNumberFormat="1" applyFont="1" applyFill="1" applyBorder="1" applyAlignment="1">
      <alignment horizontal="center" vertical="center"/>
    </xf>
    <xf numFmtId="164" fontId="18" fillId="3" borderId="30" xfId="0" applyNumberFormat="1" applyFont="1" applyFill="1" applyBorder="1" applyAlignment="1">
      <alignment horizontal="center" vertical="center"/>
    </xf>
    <xf numFmtId="164" fontId="19" fillId="0" borderId="38" xfId="0" applyNumberFormat="1" applyFont="1" applyBorder="1" applyAlignment="1">
      <alignment horizontal="center" vertical="center"/>
    </xf>
    <xf numFmtId="164" fontId="19" fillId="6" borderId="16" xfId="0" applyNumberFormat="1" applyFont="1" applyFill="1" applyBorder="1" applyAlignment="1">
      <alignment horizontal="center" vertical="center"/>
    </xf>
    <xf numFmtId="164" fontId="19" fillId="4" borderId="30" xfId="0" applyNumberFormat="1" applyFont="1" applyFill="1" applyBorder="1" applyAlignment="1">
      <alignment horizontal="center" vertical="center"/>
    </xf>
    <xf numFmtId="164" fontId="19" fillId="4" borderId="14" xfId="0" applyNumberFormat="1" applyFont="1" applyFill="1" applyBorder="1" applyAlignment="1">
      <alignment horizontal="center" vertical="center"/>
    </xf>
    <xf numFmtId="164" fontId="19" fillId="0" borderId="56" xfId="0" applyNumberFormat="1" applyFont="1" applyBorder="1" applyAlignment="1">
      <alignment horizontal="center" vertical="center"/>
    </xf>
    <xf numFmtId="164" fontId="19" fillId="0" borderId="57" xfId="0" applyNumberFormat="1" applyFont="1" applyBorder="1" applyAlignment="1">
      <alignment horizontal="center" vertical="center"/>
    </xf>
    <xf numFmtId="164" fontId="19" fillId="0" borderId="58" xfId="0" applyNumberFormat="1" applyFont="1" applyBorder="1" applyAlignment="1">
      <alignment horizontal="center" vertical="center"/>
    </xf>
    <xf numFmtId="164" fontId="19" fillId="0" borderId="59" xfId="0" applyNumberFormat="1" applyFont="1" applyBorder="1" applyAlignment="1">
      <alignment horizontal="center" vertical="center"/>
    </xf>
    <xf numFmtId="0" fontId="19" fillId="22" borderId="16" xfId="0" applyFont="1" applyFill="1" applyBorder="1" applyAlignment="1">
      <alignment horizontal="center" vertical="center" wrapText="1"/>
    </xf>
    <xf numFmtId="164" fontId="18" fillId="22" borderId="16" xfId="0" applyNumberFormat="1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62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9" fillId="0" borderId="63" xfId="0" applyNumberFormat="1" applyFont="1" applyBorder="1" applyAlignment="1">
      <alignment horizontal="center" vertical="center"/>
    </xf>
    <xf numFmtId="164" fontId="18" fillId="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8" fillId="4" borderId="24" xfId="0" applyNumberFormat="1" applyFont="1" applyFill="1" applyBorder="1" applyAlignment="1">
      <alignment horizontal="center" vertical="center"/>
    </xf>
    <xf numFmtId="49" fontId="28" fillId="4" borderId="49" xfId="0" applyNumberFormat="1" applyFont="1" applyFill="1" applyBorder="1" applyAlignment="1">
      <alignment horizontal="center" vertical="center"/>
    </xf>
    <xf numFmtId="49" fontId="28" fillId="4" borderId="25" xfId="0" applyNumberFormat="1" applyFont="1" applyFill="1" applyBorder="1" applyAlignment="1">
      <alignment horizontal="center" vertical="center"/>
    </xf>
    <xf numFmtId="49" fontId="28" fillId="4" borderId="25" xfId="0" applyNumberFormat="1" applyFont="1" applyFill="1" applyBorder="1" applyAlignment="1">
      <alignment horizontal="center" vertical="center" wrapText="1"/>
    </xf>
    <xf numFmtId="49" fontId="28" fillId="4" borderId="27" xfId="0" applyNumberFormat="1" applyFont="1" applyFill="1" applyBorder="1" applyAlignment="1">
      <alignment horizontal="center" vertical="center"/>
    </xf>
    <xf numFmtId="0" fontId="28" fillId="26" borderId="28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 wrapText="1"/>
    </xf>
    <xf numFmtId="164" fontId="28" fillId="26" borderId="64" xfId="0" applyNumberFormat="1" applyFont="1" applyFill="1" applyBorder="1" applyAlignment="1">
      <alignment horizontal="center" vertical="center"/>
    </xf>
    <xf numFmtId="164" fontId="0" fillId="26" borderId="29" xfId="0" applyNumberFormat="1" applyFill="1" applyBorder="1" applyAlignment="1">
      <alignment horizontal="center" vertical="center"/>
    </xf>
    <xf numFmtId="164" fontId="0" fillId="26" borderId="41" xfId="0" applyNumberForma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164" fontId="28" fillId="4" borderId="14" xfId="0" applyNumberFormat="1" applyFont="1" applyFill="1" applyBorder="1" applyAlignment="1">
      <alignment horizontal="center" vertical="center"/>
    </xf>
    <xf numFmtId="164" fontId="0" fillId="14" borderId="18" xfId="0" applyNumberFormat="1" applyFill="1" applyBorder="1" applyAlignment="1">
      <alignment horizontal="center" vertical="center"/>
    </xf>
    <xf numFmtId="164" fontId="0" fillId="22" borderId="18" xfId="0" applyNumberFormat="1" applyFill="1" applyBorder="1" applyAlignment="1">
      <alignment horizontal="center" vertical="center"/>
    </xf>
    <xf numFmtId="164" fontId="0" fillId="25" borderId="18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0" fillId="14" borderId="16" xfId="0" applyNumberFormat="1" applyFill="1" applyBorder="1" applyAlignment="1">
      <alignment horizontal="center" vertical="center"/>
    </xf>
    <xf numFmtId="164" fontId="0" fillId="22" borderId="16" xfId="0" applyNumberForma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164" fontId="0" fillId="3" borderId="60" xfId="0" applyNumberFormat="1" applyFill="1" applyBorder="1" applyAlignment="1">
      <alignment horizontal="center" vertical="center"/>
    </xf>
    <xf numFmtId="0" fontId="19" fillId="11" borderId="24" xfId="0" applyFont="1" applyFill="1" applyBorder="1" applyAlignment="1">
      <alignment horizontal="center" vertical="center"/>
    </xf>
    <xf numFmtId="164" fontId="19" fillId="11" borderId="65" xfId="0" applyNumberFormat="1" applyFont="1" applyFill="1" applyBorder="1" applyAlignment="1">
      <alignment horizontal="center" vertical="center"/>
    </xf>
    <xf numFmtId="49" fontId="19" fillId="4" borderId="66" xfId="0" applyNumberFormat="1" applyFont="1" applyFill="1" applyBorder="1" applyAlignment="1">
      <alignment horizontal="center" vertical="center"/>
    </xf>
    <xf numFmtId="49" fontId="19" fillId="4" borderId="17" xfId="0" applyNumberFormat="1" applyFont="1" applyFill="1" applyBorder="1" applyAlignment="1">
      <alignment horizontal="center" vertical="center"/>
    </xf>
    <xf numFmtId="49" fontId="19" fillId="4" borderId="17" xfId="0" applyNumberFormat="1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center" vertical="center"/>
    </xf>
    <xf numFmtId="164" fontId="19" fillId="6" borderId="58" xfId="0" applyNumberFormat="1" applyFont="1" applyFill="1" applyBorder="1" applyAlignment="1">
      <alignment horizontal="center" vertical="center"/>
    </xf>
    <xf numFmtId="164" fontId="19" fillId="6" borderId="10" xfId="0" applyNumberFormat="1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49" fontId="19" fillId="4" borderId="36" xfId="0" applyNumberFormat="1" applyFont="1" applyFill="1" applyBorder="1" applyAlignment="1">
      <alignment horizontal="center" vertical="center"/>
    </xf>
    <xf numFmtId="164" fontId="19" fillId="3" borderId="16" xfId="0" applyNumberFormat="1" applyFont="1" applyFill="1" applyBorder="1" applyAlignment="1">
      <alignment horizontal="center" vertical="center"/>
    </xf>
    <xf numFmtId="164" fontId="18" fillId="7" borderId="16" xfId="0" applyNumberFormat="1" applyFont="1" applyFill="1" applyBorder="1" applyAlignment="1">
      <alignment horizontal="center" vertical="center"/>
    </xf>
    <xf numFmtId="164" fontId="19" fillId="4" borderId="10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49" fontId="19" fillId="6" borderId="25" xfId="0" applyNumberFormat="1" applyFont="1" applyFill="1" applyBorder="1" applyAlignment="1">
      <alignment horizontal="center" vertical="center" wrapText="1"/>
    </xf>
    <xf numFmtId="49" fontId="19" fillId="6" borderId="26" xfId="0" applyNumberFormat="1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/>
    </xf>
    <xf numFmtId="164" fontId="19" fillId="4" borderId="33" xfId="0" applyNumberFormat="1" applyFont="1" applyFill="1" applyBorder="1" applyAlignment="1">
      <alignment horizontal="center" vertical="center"/>
    </xf>
    <xf numFmtId="1" fontId="19" fillId="22" borderId="69" xfId="0" applyNumberFormat="1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164" fontId="19" fillId="4" borderId="58" xfId="0" applyNumberFormat="1" applyFont="1" applyFill="1" applyBorder="1" applyAlignment="1">
      <alignment horizontal="center" vertical="center"/>
    </xf>
    <xf numFmtId="164" fontId="19" fillId="4" borderId="3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164" fontId="19" fillId="0" borderId="70" xfId="0" applyNumberFormat="1" applyFont="1" applyFill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164" fontId="19" fillId="0" borderId="74" xfId="0" applyNumberFormat="1" applyFont="1" applyFill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18" fillId="0" borderId="81" xfId="0" applyNumberFormat="1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justify" vertical="center" wrapText="1"/>
    </xf>
    <xf numFmtId="0" fontId="18" fillId="0" borderId="8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82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5" fillId="20" borderId="83" xfId="0" applyFont="1" applyFill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/>
    </xf>
    <xf numFmtId="49" fontId="19" fillId="4" borderId="85" xfId="0" applyNumberFormat="1" applyFont="1" applyFill="1" applyBorder="1" applyAlignment="1">
      <alignment horizontal="center" vertical="center"/>
    </xf>
    <xf numFmtId="49" fontId="19" fillId="4" borderId="86" xfId="0" applyNumberFormat="1" applyFont="1" applyFill="1" applyBorder="1" applyAlignment="1">
      <alignment horizontal="center" vertical="center"/>
    </xf>
    <xf numFmtId="49" fontId="23" fillId="0" borderId="83" xfId="0" applyNumberFormat="1" applyFont="1" applyFill="1" applyBorder="1" applyAlignment="1">
      <alignment horizontal="center" vertical="center" wrapText="1"/>
    </xf>
    <xf numFmtId="0" fontId="27" fillId="6" borderId="83" xfId="0" applyFont="1" applyFill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49" fontId="19" fillId="5" borderId="47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49" fontId="19" fillId="5" borderId="87" xfId="0" applyNumberFormat="1" applyFont="1" applyFill="1" applyBorder="1" applyAlignment="1">
      <alignment horizontal="left" vertical="center" wrapText="1"/>
    </xf>
    <xf numFmtId="0" fontId="26" fillId="0" borderId="83" xfId="0" applyFont="1" applyBorder="1" applyAlignment="1">
      <alignment horizontal="center" vertical="center"/>
    </xf>
    <xf numFmtId="0" fontId="23" fillId="22" borderId="83" xfId="0" applyFont="1" applyFill="1" applyBorder="1" applyAlignment="1">
      <alignment horizontal="center" vertical="center" wrapText="1"/>
    </xf>
    <xf numFmtId="49" fontId="19" fillId="4" borderId="88" xfId="0" applyNumberFormat="1" applyFont="1" applyFill="1" applyBorder="1" applyAlignment="1">
      <alignment horizontal="center" vertical="center"/>
    </xf>
    <xf numFmtId="49" fontId="19" fillId="4" borderId="27" xfId="0" applyNumberFormat="1" applyFont="1" applyFill="1" applyBorder="1" applyAlignment="1">
      <alignment horizontal="center" vertical="center" wrapText="1"/>
    </xf>
    <xf numFmtId="49" fontId="19" fillId="7" borderId="25" xfId="0" applyNumberFormat="1" applyFont="1" applyFill="1" applyBorder="1" applyAlignment="1">
      <alignment horizontal="center" vertical="center"/>
    </xf>
    <xf numFmtId="49" fontId="19" fillId="6" borderId="25" xfId="0" applyNumberFormat="1" applyFont="1" applyFill="1" applyBorder="1" applyAlignment="1">
      <alignment horizontal="center" vertical="center"/>
    </xf>
    <xf numFmtId="49" fontId="19" fillId="22" borderId="27" xfId="0" applyNumberFormat="1" applyFont="1" applyFill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1" fontId="19" fillId="22" borderId="89" xfId="0" applyNumberFormat="1" applyFont="1" applyFill="1" applyBorder="1" applyAlignment="1">
      <alignment horizontal="center" vertical="center" wrapText="1"/>
    </xf>
    <xf numFmtId="0" fontId="19" fillId="10" borderId="90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49" fontId="22" fillId="0" borderId="71" xfId="0" applyNumberFormat="1" applyFont="1" applyFill="1" applyBorder="1" applyAlignment="1">
      <alignment horizontal="justify" vertical="center" wrapText="1"/>
    </xf>
    <xf numFmtId="164" fontId="19" fillId="0" borderId="70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19" fillId="0" borderId="71" xfId="0" applyNumberFormat="1" applyFont="1" applyFill="1" applyBorder="1" applyAlignment="1">
      <alignment horizontal="center" vertical="center" wrapText="1"/>
    </xf>
    <xf numFmtId="49" fontId="22" fillId="0" borderId="92" xfId="0" applyNumberFormat="1" applyFont="1" applyFill="1" applyBorder="1" applyAlignment="1">
      <alignment horizontal="justify" vertical="center" wrapText="1"/>
    </xf>
    <xf numFmtId="0" fontId="25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Tcorr!$C$6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Tcorr!$D$6:$G$6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Tcorr!$C$7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Tcorr!$D$7:$G$7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Tcorr!$C$8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Tcorr!$D$8:$G$8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Tcorr!$C$9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Tcorr!$D$9:$G$9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Tcorr!$C$10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Tcorr!$D$10:$G$10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Tcorr!$C$11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Tcorr!$D$11:$G$11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Tcorr!$C$12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Tcorr!$D$12:$G$12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Tcorr!$C$13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Tcorr!$D$13:$G$13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Tcorr!$C$14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Tcorr!$D$14:$G$14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Tcorr!$C$15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Tcorr!$D$15:$G$15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Tcorr!$C$16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Tcorr!$D$16:$G$16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Tcorr!$C$17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Tcorr!$D$17:$G$17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Tcorr!$C$18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Tcorr!$D$18:$G$18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Tcorr!$C$19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Tcorr!$D$19:$G$19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Tcorr!$C$20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Tcorr!$D$20:$G$20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Tcorr!$C$21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Tcorr!$D$21:$G$21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Tcorr!$C$22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Tcorr!$D$22:$G$22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Tcorr!$C$23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Tcorr!$D$23:$G$23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Tcorr!$C$24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Tcorr!$D$24:$G$24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Tcorr!$C$25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Tcorr!$D$25:$G$25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Tcorr!$C$26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Tcorr!$D$26:$G$26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Tcorr!$C$27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Tcorr!$D$27:$G$27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Tcorr!$C$28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Tcorr!$D$28:$G$28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Tcorr!$C$29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Tcorr!$D$29:$G$29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Tcorr!$C$30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Tcorr!$D$30:$G$30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Tcorr!$C$31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Tcorr!$D$31:$G$31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Tcorr!$C$32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Tcorr!$D$32:$G$32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Tcorr!$C$33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Tcorr!$D$33:$G$33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Tcorr!$C$34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Tcorr!$D$34:$G$34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Tcorr!$C$35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Tcorr!$D$35:$G$35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Tcorr!$C$36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Tcorr!$C$36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Tcorr!$C$36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Tcorr!$C$36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Tcorr!$C$36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0"/>
        <c:auto val="1"/>
        <c:lblOffset val="100"/>
        <c:noMultiLvlLbl val="0"/>
      </c:catAx>
      <c:valAx>
        <c:axId val="4195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Tcorr!$C$6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Tcorr!$D$6:$J$6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Tcorr!$C$7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Tcorr!$D$7:$J$7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Tcorr!$C$8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Tcorr!$D$8:$J$8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Tcorr!$C$9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Tcorr!$D$9:$J$9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Tcorr!$C$10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Tcorr!$D$10:$J$10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Tcorr!$C$11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Tcorr!$D$11:$J$11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Tcorr!$C$12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Tcorr!$D$12:$J$12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Tcorr!$C$13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Tcorr!$D$13:$J$13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Tcorr!$C$14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Tcorr!$D$14:$J$14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Tcorr!$C$15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Tcorr!$D$15:$J$15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Tcorr!$C$16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Tcorr!$D$16:$J$16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Tcorr!$C$17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Tcorr!$D$17:$J$17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Tcorr!$C$18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Tcorr!$D$18:$J$18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Tcorr!$C$19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Tcorr!$D$19:$J$19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Tcorr!$C$20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Tcorr!$D$20:$J$20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Tcorr!$C$21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Tcorr!$D$21:$J$21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Tcorr!$C$22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Tcorr!$D$22:$J$22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Tcorr!$C$23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Tcorr!$D$23:$J$23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Tcorr!$C$24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Tcorr!$D$24:$J$24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Tcorr!$C$25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Tcorr!$D$25:$J$25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Tcorr!$C$26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Tcorr!$D$26:$J$26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Tcorr!$C$27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Tcorr!$D$27:$J$27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Tcorr!$C$28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Tcorr!$D$28:$J$28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Tcorr!$C$29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Tcorr!$D$29:$J$29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Tcorr!$C$30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Tcorr!$D$30:$J$30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Tcorr!$C$31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Tcorr!$D$31:$J$31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Tcorr!$C$32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Tcorr!$D$32:$J$32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Tcorr!$C$33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Tcorr!$D$33:$J$33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Tcorr!$C$34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Tcorr!$D$34:$J$34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Tcorr!$C$35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Tcorr!$D$35:$J$35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Tcorr!$C$36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Tcorr!$C$36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Tcorr!$C$36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Tcorr!$C$36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Tcorr!$C$36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At val="0"/>
        <c:auto val="1"/>
        <c:lblOffset val="100"/>
        <c:noMultiLvlLbl val="0"/>
      </c:catAx>
      <c:valAx>
        <c:axId val="42803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'Ec'!$C$6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'Ec'!$D$6:$G$6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'Ec'!$C$7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'Ec'!$D$7:$G$7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'Ec'!$C$8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'Ec'!$D$8:$G$8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'Ec'!$C$9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'Ec'!$D$9:$G$9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'Ec'!$C$10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'Ec'!$D$10:$G$10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'Ec'!$C$11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'Ec'!$D$11:$G$11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'Ec'!$C$12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'Ec'!$D$12:$G$12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'Ec'!$C$13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'Ec'!$D$13:$G$13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'Ec'!$C$14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'Ec'!$D$14:$G$14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'Ec'!$C$15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'Ec'!$D$15:$G$15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'Ec'!$C$16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'Ec'!$D$16:$G$16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'Ec'!$C$17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'Ec'!$D$17:$G$17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'Ec'!$C$18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'Ec'!$D$18:$G$18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'Ec'!$C$19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'Ec'!$D$19:$G$19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'Ec'!$C$20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'Ec'!$D$20:$G$20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'Ec'!$C$21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'Ec'!$D$21:$G$21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'Ec'!$C$22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'Ec'!$D$22:$G$22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'Ec'!$C$23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'Ec'!$D$23:$G$23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'Ec'!$C$24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'Ec'!$D$24:$G$24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'Ec'!$C$25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'Ec'!$D$25:$G$25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'Ec'!$C$26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'Ec'!$D$26:$G$26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'Ec'!$C$27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'Ec'!$D$27:$G$27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'Ec'!$C$28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'Ec'!$D$28:$G$28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'Ec'!$C$29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'Ec'!$D$29:$G$29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'Ec'!$C$30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'Ec'!$D$30:$G$30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'Ec'!$C$31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'Ec'!$D$31:$G$31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'Ec'!$C$32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'Ec'!$D$32:$G$32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'Ec'!$C$33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'Ec'!$D$33:$G$33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'Ec'!$C$34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'Ec'!$D$34:$G$34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'Ec'!$C$35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'Ec'!$D$35:$G$35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'Ec'!$C$36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'Ec'!$C$36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'Ec'!$C$36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'Ec'!$C$36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'Ec'!$C$36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'Ec'!$C$36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At val="0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'Ec'!$C$6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'Ec'!$D$6:$J$6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'Ec'!$C$7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'Ec'!$D$7:$J$7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'Ec'!$C$8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'Ec'!$D$8:$J$8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'Ec'!$C$9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'Ec'!$D$9:$J$9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'Ec'!$C$10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'Ec'!$D$10:$J$10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'Ec'!$C$11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'Ec'!$D$11:$J$11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'Ec'!$C$12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'Ec'!$D$12:$J$12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'Ec'!$C$13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'Ec'!$D$13:$J$13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'Ec'!$C$14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'Ec'!$D$14:$J$14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'Ec'!$C$15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'Ec'!$D$15:$J$15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'Ec'!$C$16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'Ec'!$D$16:$J$16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'Ec'!$C$17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'Ec'!$D$17:$J$17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'Ec'!$C$18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'Ec'!$D$18:$J$18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'Ec'!$C$19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'Ec'!$D$19:$J$19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'Ec'!$C$20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'Ec'!$D$20:$J$20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'Ec'!$C$21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'Ec'!$D$21:$J$21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'Ec'!$C$22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'Ec'!$D$22:$J$22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'Ec'!$C$23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'Ec'!$D$23:$J$23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'Ec'!$C$24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'Ec'!$D$24:$J$24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'Ec'!$C$25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'Ec'!$D$25:$J$25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'Ec'!$C$26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'Ec'!$D$26:$J$26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'Ec'!$C$27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'Ec'!$D$27:$J$27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'Ec'!$C$28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'Ec'!$D$28:$J$28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'Ec'!$C$29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'Ec'!$D$29:$J$29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'Ec'!$C$30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'Ec'!$D$30:$J$30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'Ec'!$C$31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'Ec'!$D$31:$J$31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'Ec'!$C$32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'Ec'!$D$32:$J$32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'Ec'!$C$33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'Ec'!$D$33:$J$33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'Ec'!$C$34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'Ec'!$D$34:$J$34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'Ec'!$C$35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'Ec'!$D$35:$J$35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'Ec'!$C$36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'Ec'!$C$36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'Ec'!$C$36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'Ec'!$C$36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'Ec'!$C$36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'Ec'!$C$36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0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'Ec'!$C$6:$J$6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'Ec'!$C$7:$J$7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'Ec'!$C$8:$J$8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'Ec'!$C$9:$J$9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'Ec'!$C$10:$J$10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'Ec'!$C$11:$J$11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'Ec'!$C$12:$J$12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0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92964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50" zoomScaleNormal="50" workbookViewId="0" topLeftCell="A1">
      <selection activeCell="C2" sqref="C2"/>
    </sheetView>
  </sheetViews>
  <sheetFormatPr defaultColWidth="11.421875" defaultRowHeight="12.75"/>
  <cols>
    <col min="1" max="1" width="20.28125" style="0" customWidth="1"/>
    <col min="2" max="2" width="19.140625" style="0" customWidth="1"/>
    <col min="3" max="4" width="11.57421875" style="0" customWidth="1"/>
    <col min="5" max="5" width="17.28125" style="0" customWidth="1"/>
    <col min="6" max="16384" width="11.57421875" style="0" customWidth="1"/>
  </cols>
  <sheetData>
    <row r="1" spans="1:2" s="3" customFormat="1" ht="23.25" customHeight="1">
      <c r="A1" s="1" t="s">
        <v>0</v>
      </c>
      <c r="B1" s="2" t="s">
        <v>1</v>
      </c>
    </row>
    <row r="2" spans="1:2" s="3" customFormat="1" ht="23.25" customHeight="1">
      <c r="A2" s="4"/>
      <c r="B2" s="4"/>
    </row>
    <row r="3" spans="1:2" s="3" customFormat="1" ht="23.25" customHeight="1">
      <c r="A3" s="192" t="s">
        <v>2</v>
      </c>
      <c r="B3" s="192"/>
    </row>
    <row r="4" spans="1:2" s="3" customFormat="1" ht="23.25" customHeight="1">
      <c r="A4" s="5" t="s">
        <v>3</v>
      </c>
      <c r="B4" s="6" t="s">
        <v>4</v>
      </c>
    </row>
    <row r="5" spans="1:2" s="3" customFormat="1" ht="23.25" customHeight="1">
      <c r="A5" s="7" t="s">
        <v>5</v>
      </c>
      <c r="B5" s="8" t="s">
        <v>6</v>
      </c>
    </row>
    <row r="6" spans="1:2" s="3" customFormat="1" ht="23.25" customHeight="1">
      <c r="A6" s="4"/>
      <c r="B6" s="4"/>
    </row>
    <row r="7" spans="1:2" s="3" customFormat="1" ht="23.25" customHeight="1">
      <c r="A7" s="192" t="s">
        <v>7</v>
      </c>
      <c r="B7" s="192"/>
    </row>
    <row r="8" spans="1:2" s="3" customFormat="1" ht="23.25" customHeight="1">
      <c r="A8" s="5" t="s">
        <v>8</v>
      </c>
      <c r="B8" s="6" t="s">
        <v>9</v>
      </c>
    </row>
    <row r="9" spans="1:2" s="3" customFormat="1" ht="23.25" customHeight="1">
      <c r="A9" s="7" t="s">
        <v>10</v>
      </c>
      <c r="B9" s="8" t="s">
        <v>11</v>
      </c>
    </row>
    <row r="10" spans="1:2" s="3" customFormat="1" ht="23.25" customHeight="1">
      <c r="A10" s="4"/>
      <c r="B10" s="4"/>
    </row>
    <row r="11" spans="1:2" s="3" customFormat="1" ht="23.25" customHeight="1">
      <c r="A11" s="192" t="s">
        <v>12</v>
      </c>
      <c r="B11" s="192"/>
    </row>
    <row r="12" spans="1:2" s="3" customFormat="1" ht="23.25" customHeight="1">
      <c r="A12" s="5" t="s">
        <v>13</v>
      </c>
      <c r="B12" s="6" t="s">
        <v>14</v>
      </c>
    </row>
    <row r="13" spans="1:2" s="3" customFormat="1" ht="23.25" customHeight="1">
      <c r="A13" s="5" t="s">
        <v>15</v>
      </c>
      <c r="B13" s="6" t="s">
        <v>16</v>
      </c>
    </row>
    <row r="14" spans="1:2" s="3" customFormat="1" ht="23.25" customHeight="1">
      <c r="A14" s="7" t="s">
        <v>17</v>
      </c>
      <c r="B14" s="8" t="s">
        <v>18</v>
      </c>
    </row>
    <row r="15" s="3" customFormat="1" ht="23.25" customHeight="1"/>
    <row r="16" spans="1:6" s="3" customFormat="1" ht="23.25" customHeight="1">
      <c r="A16" s="193" t="s">
        <v>19</v>
      </c>
      <c r="B16" s="193"/>
      <c r="C16" s="193"/>
      <c r="D16" s="193"/>
      <c r="E16" s="193"/>
      <c r="F16" s="193"/>
    </row>
    <row r="17" spans="1:6" s="3" customFormat="1" ht="42.75" customHeight="1">
      <c r="A17" s="194" t="s">
        <v>20</v>
      </c>
      <c r="B17" s="194"/>
      <c r="C17" s="194"/>
      <c r="D17" s="194"/>
      <c r="E17" s="194"/>
      <c r="F17" s="195" t="s">
        <v>21</v>
      </c>
    </row>
    <row r="18" spans="1:6" s="3" customFormat="1" ht="42.75" customHeight="1">
      <c r="A18" s="196" t="s">
        <v>22</v>
      </c>
      <c r="B18" s="196"/>
      <c r="C18" s="196"/>
      <c r="D18" s="196"/>
      <c r="E18" s="196"/>
      <c r="F18" s="195"/>
    </row>
    <row r="19" spans="1:6" s="3" customFormat="1" ht="42.75" customHeight="1">
      <c r="A19" s="197" t="s">
        <v>23</v>
      </c>
      <c r="B19" s="197"/>
      <c r="C19" s="197"/>
      <c r="D19" s="197"/>
      <c r="E19" s="197"/>
      <c r="F19" s="195" t="s">
        <v>24</v>
      </c>
    </row>
    <row r="20" spans="1:6" s="3" customFormat="1" ht="42.75" customHeight="1">
      <c r="A20" s="198" t="s">
        <v>25</v>
      </c>
      <c r="B20" s="198"/>
      <c r="C20" s="198"/>
      <c r="D20" s="198"/>
      <c r="E20" s="198"/>
      <c r="F20" s="195"/>
    </row>
    <row r="21" spans="1:6" s="3" customFormat="1" ht="42.75" customHeight="1">
      <c r="A21" s="197" t="s">
        <v>26</v>
      </c>
      <c r="B21" s="197"/>
      <c r="C21" s="197"/>
      <c r="D21" s="197"/>
      <c r="E21" s="197"/>
      <c r="F21" s="195" t="s">
        <v>27</v>
      </c>
    </row>
    <row r="22" spans="1:6" s="3" customFormat="1" ht="42.75" customHeight="1">
      <c r="A22" s="199" t="s">
        <v>28</v>
      </c>
      <c r="B22" s="199"/>
      <c r="C22" s="199"/>
      <c r="D22" s="199"/>
      <c r="E22" s="199"/>
      <c r="F22" s="195"/>
    </row>
    <row r="23" spans="1:6" s="3" customFormat="1" ht="42.75" customHeight="1">
      <c r="A23" s="198" t="s">
        <v>29</v>
      </c>
      <c r="B23" s="198"/>
      <c r="C23" s="198"/>
      <c r="D23" s="198"/>
      <c r="E23" s="198"/>
      <c r="F23" s="195"/>
    </row>
    <row r="24" s="3" customFormat="1" ht="18"/>
    <row r="25" s="3" customFormat="1" ht="18"/>
    <row r="26" s="3" customFormat="1" ht="18"/>
    <row r="27" s="3" customFormat="1" ht="18"/>
    <row r="28" s="3" customFormat="1" ht="18"/>
    <row r="29" s="3" customFormat="1" ht="18"/>
    <row r="30" s="3" customFormat="1" ht="18"/>
    <row r="31" s="3" customFormat="1" ht="18"/>
    <row r="32" s="3" customFormat="1" ht="18"/>
    <row r="33" s="3" customFormat="1" ht="18"/>
    <row r="34" s="3" customFormat="1" ht="18"/>
    <row r="35" s="3" customFormat="1" ht="18"/>
    <row r="36" s="3" customFormat="1" ht="18"/>
  </sheetData>
  <mergeCells count="14">
    <mergeCell ref="A21:E21"/>
    <mergeCell ref="F21:F23"/>
    <mergeCell ref="A22:E22"/>
    <mergeCell ref="A23:E23"/>
    <mergeCell ref="A17:E17"/>
    <mergeCell ref="F17:F18"/>
    <mergeCell ref="A18:E18"/>
    <mergeCell ref="A19:E19"/>
    <mergeCell ref="F19:F20"/>
    <mergeCell ref="A20:E20"/>
    <mergeCell ref="A3:B3"/>
    <mergeCell ref="A7:B7"/>
    <mergeCell ref="A11:B11"/>
    <mergeCell ref="A16:F16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5"/>
  <sheetViews>
    <sheetView zoomScale="50" zoomScaleNormal="50" workbookViewId="0" topLeftCell="A4">
      <pane ySplit="3" topLeftCell="BM7" activePane="bottomLeft" state="frozen"/>
      <selection pane="topLeft" activeCell="A4" sqref="A4"/>
      <selection pane="bottomLeft" activeCell="A36" sqref="A36"/>
    </sheetView>
  </sheetViews>
  <sheetFormatPr defaultColWidth="11.421875" defaultRowHeight="12.75"/>
  <cols>
    <col min="1" max="1" width="2.00390625" style="125" customWidth="1"/>
    <col min="2" max="2" width="15.8515625" style="125" customWidth="1"/>
    <col min="3" max="3" width="37.57421875" style="125" customWidth="1"/>
    <col min="4" max="4" width="17.7109375" style="125" customWidth="1"/>
    <col min="5" max="5" width="25.7109375" style="125" customWidth="1"/>
    <col min="6" max="6" width="22.421875" style="125" customWidth="1"/>
    <col min="7" max="7" width="23.8515625" style="125" customWidth="1"/>
    <col min="8" max="8" width="32.57421875" style="125" customWidth="1"/>
    <col min="9" max="9" width="17.7109375" style="125" customWidth="1"/>
    <col min="10" max="10" width="14.00390625" style="125" customWidth="1"/>
    <col min="11" max="11" width="12.7109375" style="125" customWidth="1"/>
    <col min="12" max="16384" width="11.421875" style="125" customWidth="1"/>
  </cols>
  <sheetData>
    <row r="1" ht="30" customHeight="1"/>
    <row r="2" ht="30" customHeight="1"/>
    <row r="3" ht="30" customHeight="1"/>
    <row r="4" spans="2:10" ht="41.25" customHeight="1">
      <c r="B4" s="222" t="s">
        <v>271</v>
      </c>
      <c r="C4" s="222"/>
      <c r="D4" s="222"/>
      <c r="E4" s="222"/>
      <c r="F4" s="222"/>
      <c r="G4" s="222"/>
      <c r="H4" s="222"/>
      <c r="I4" s="222"/>
      <c r="J4" s="222"/>
    </row>
    <row r="5" spans="2:10" s="126" customFormat="1" ht="37.5" customHeight="1">
      <c r="B5" s="127" t="s">
        <v>229</v>
      </c>
      <c r="C5" s="128" t="s">
        <v>230</v>
      </c>
      <c r="D5" s="128" t="s">
        <v>272</v>
      </c>
      <c r="E5" s="129" t="s">
        <v>253</v>
      </c>
      <c r="F5" s="130" t="s">
        <v>231</v>
      </c>
      <c r="G5" s="130" t="s">
        <v>232</v>
      </c>
      <c r="H5" s="129" t="s">
        <v>254</v>
      </c>
      <c r="I5" s="130" t="s">
        <v>233</v>
      </c>
      <c r="J5" s="131" t="s">
        <v>40</v>
      </c>
    </row>
    <row r="6" spans="2:10" s="126" customFormat="1" ht="39.75" customHeight="1">
      <c r="B6" s="132" t="str">
        <f>'TEMPS-ponton'!B12</f>
        <v>Record</v>
      </c>
      <c r="C6" s="133" t="str">
        <f>'TEMPS-ponton'!C12</f>
        <v>POLYTECHNIQUE-3
(Référence 2011)</v>
      </c>
      <c r="D6" s="134">
        <f>Tcorr!D6-Tcorr!$D$6</f>
        <v>0</v>
      </c>
      <c r="E6" s="135">
        <f>Tcorr!E6-Tcorr!$E$6</f>
        <v>0</v>
      </c>
      <c r="F6" s="135">
        <f>Tcorr!F6-Tcorr!$F$6</f>
        <v>0</v>
      </c>
      <c r="G6" s="135">
        <f>Tcorr!G6-Tcorr!$G$6</f>
        <v>0</v>
      </c>
      <c r="H6" s="135">
        <f>Tcorr!H6-Tcorr!$H$6</f>
        <v>0</v>
      </c>
      <c r="I6" s="135">
        <f>Tcorr!I6-Tcorr!$I$6</f>
        <v>0</v>
      </c>
      <c r="J6" s="136">
        <f>Tcorr!J6-Tcorr!$J$6</f>
        <v>0</v>
      </c>
    </row>
    <row r="7" spans="2:10" ht="39.75" customHeight="1">
      <c r="B7" s="137">
        <f>'TEMPS-ponton'!B13</f>
        <v>1</v>
      </c>
      <c r="C7" s="103" t="str">
        <f>'TEMPS-ponton'!C13</f>
        <v>ACVP 5</v>
      </c>
      <c r="D7" s="138">
        <f>Tcorr!D7-Tcorr!$D$6</f>
        <v>0</v>
      </c>
      <c r="E7" s="139">
        <f>Tcorr!E7-Tcorr!$E$6</f>
        <v>0.0008449074074073915</v>
      </c>
      <c r="F7" s="140">
        <f>Tcorr!F7-Tcorr!$F$6</f>
        <v>0.0017013888888888773</v>
      </c>
      <c r="G7" s="140">
        <f>Tcorr!G7-Tcorr!$G$6</f>
        <v>0.0032060185185185386</v>
      </c>
      <c r="H7" s="141">
        <f>Tcorr!H7-Tcorr!$H$6</f>
        <v>0.0039004629629629806</v>
      </c>
      <c r="I7" s="140">
        <f>Tcorr!I7-Tcorr!$I$6</f>
        <v>0.005150462962962954</v>
      </c>
      <c r="J7" s="142">
        <f>Tcorr!J7-Tcorr!$J$6</f>
        <v>0.006261574074074072</v>
      </c>
    </row>
    <row r="8" spans="2:10" ht="39.75" customHeight="1">
      <c r="B8" s="143">
        <f>'TEMPS-ponton'!B14</f>
        <v>2</v>
      </c>
      <c r="C8" s="116" t="str">
        <f>'TEMPS-ponton'!C14</f>
        <v>RCPM 2</v>
      </c>
      <c r="D8" s="144">
        <f>Tcorr!D8-Tcorr!$D$6</f>
        <v>0</v>
      </c>
      <c r="E8" s="145">
        <f>Tcorr!E8-Tcorr!$E$6</f>
        <v>0.0022453703703703143</v>
      </c>
      <c r="F8" s="146">
        <f>Tcorr!F8-Tcorr!$F$6</f>
        <v>0.005416666666666625</v>
      </c>
      <c r="G8" s="146">
        <f>Tcorr!G8-Tcorr!$G$6</f>
        <v>0.009050925925925879</v>
      </c>
      <c r="H8" s="147">
        <f>Tcorr!H8-Tcorr!$H$6</f>
        <v>0.010983796296296255</v>
      </c>
      <c r="I8" s="146">
        <f>Tcorr!I8-Tcorr!$I$6</f>
        <v>0.015092592592592546</v>
      </c>
      <c r="J8" s="148">
        <f>Tcorr!J8-Tcorr!$J$6</f>
        <v>0.01843749999999994</v>
      </c>
    </row>
    <row r="9" spans="2:10" ht="39.75" customHeight="1">
      <c r="B9" s="143">
        <f>'TEMPS-ponton'!B15</f>
        <v>3</v>
      </c>
      <c r="C9" s="116" t="str">
        <f>'TEMPS-ponton'!C15</f>
        <v>RCPM 3</v>
      </c>
      <c r="D9" s="144">
        <f>Tcorr!D9-Tcorr!$D$6</f>
        <v>0</v>
      </c>
      <c r="E9" s="145">
        <f>Tcorr!E9-Tcorr!$E$6</f>
        <v>0.00010416666666668295</v>
      </c>
      <c r="F9" s="146">
        <f>Tcorr!F9-Tcorr!$F$6</f>
        <v>0.000393518518518543</v>
      </c>
      <c r="G9" s="146">
        <f>Tcorr!G9-Tcorr!$G$6</f>
        <v>0.0008333333333333526</v>
      </c>
      <c r="H9" s="147">
        <f>Tcorr!H9-Tcorr!$H$6</f>
        <v>0.0006481481481481755</v>
      </c>
      <c r="I9" s="146">
        <f>Tcorr!I9-Tcorr!$I$6</f>
        <v>0.0007175925925926308</v>
      </c>
      <c r="J9" s="148">
        <f>Tcorr!J9-Tcorr!$J$6</f>
        <v>0.0007407407407407085</v>
      </c>
    </row>
    <row r="10" spans="2:10" ht="39.75" customHeight="1">
      <c r="B10" s="143">
        <f>'TEMPS-ponton'!B16</f>
        <v>4</v>
      </c>
      <c r="C10" s="116" t="str">
        <f>'TEMPS-ponton'!C16</f>
        <v>CNV</v>
      </c>
      <c r="D10" s="144">
        <f>Tcorr!D10-Tcorr!$D$6</f>
        <v>0</v>
      </c>
      <c r="E10" s="145">
        <f>Tcorr!E10-Tcorr!$E$6</f>
        <v>0.0009722222222222077</v>
      </c>
      <c r="F10" s="146">
        <f>Tcorr!F10-Tcorr!$F$6</f>
        <v>0.00311342592592595</v>
      </c>
      <c r="G10" s="146">
        <f>Tcorr!G10-Tcorr!$G$6</f>
        <v>0.0047800925925926</v>
      </c>
      <c r="H10" s="147">
        <f>Tcorr!H10-Tcorr!$H$6</f>
        <v>0.005578703703703725</v>
      </c>
      <c r="I10" s="146">
        <f>Tcorr!I10-Tcorr!$I$6</f>
        <v>0.007638888888888917</v>
      </c>
      <c r="J10" s="148">
        <f>Tcorr!J10-Tcorr!$J$6</f>
        <v>0.009131944444444429</v>
      </c>
    </row>
    <row r="11" spans="2:10" ht="39.75" customHeight="1">
      <c r="B11" s="143">
        <f>'TEMPS-ponton'!B17</f>
        <v>5</v>
      </c>
      <c r="C11" s="116" t="str">
        <f>'TEMPS-ponton'!C17</f>
        <v>ACVP 6</v>
      </c>
      <c r="D11" s="144">
        <f>Tcorr!D11-Tcorr!$D$6</f>
        <v>0</v>
      </c>
      <c r="E11" s="145">
        <f>Tcorr!E11-Tcorr!$E$6</f>
        <v>0.0016435185185184609</v>
      </c>
      <c r="F11" s="146">
        <f>Tcorr!F11-Tcorr!$F$6</f>
        <v>0.00376157407407407</v>
      </c>
      <c r="G11" s="146">
        <f>Tcorr!G11-Tcorr!$G$6</f>
        <v>0.006550925925925877</v>
      </c>
      <c r="H11" s="147">
        <f>Tcorr!H11-Tcorr!$H$6</f>
        <v>0.007986111111111083</v>
      </c>
      <c r="I11" s="146">
        <f>Tcorr!I11-Tcorr!$I$6</f>
        <v>0.011168981481481433</v>
      </c>
      <c r="J11" s="148">
        <f>Tcorr!J11-Tcorr!$J$6</f>
        <v>0.013229166666666625</v>
      </c>
    </row>
    <row r="12" spans="2:10" ht="39.75" customHeight="1">
      <c r="B12" s="143">
        <f>'TEMPS-ponton'!B18</f>
        <v>6</v>
      </c>
      <c r="C12" s="116" t="str">
        <f>'TEMPS-ponton'!C18</f>
        <v>ACVP 2</v>
      </c>
      <c r="D12" s="144">
        <f>Tcorr!D12-Tcorr!$D$6</f>
        <v>0</v>
      </c>
      <c r="E12" s="145">
        <f>Tcorr!E12-Tcorr!$E$6</f>
        <v>0.001956018518518454</v>
      </c>
      <c r="F12" s="146">
        <f>Tcorr!F12-Tcorr!$F$6</f>
        <v>0.003981481481481475</v>
      </c>
      <c r="G12" s="146">
        <f>Tcorr!G12-Tcorr!$G$6</f>
        <v>0.006898148148148098</v>
      </c>
      <c r="H12" s="147">
        <f>Tcorr!H12-Tcorr!$H$6</f>
        <v>0.008668981481481486</v>
      </c>
      <c r="I12" s="146">
        <f>Tcorr!I12-Tcorr!$I$6</f>
        <v>0.011655092592592564</v>
      </c>
      <c r="J12" s="148">
        <f>Tcorr!J12-Tcorr!$J$6</f>
        <v>0.01496527777777773</v>
      </c>
    </row>
    <row r="13" spans="2:10" ht="39.75" customHeight="1">
      <c r="B13" s="143">
        <f>'TEMPS-ponton'!B19</f>
        <v>7</v>
      </c>
      <c r="C13" s="116" t="str">
        <f>'TEMPS-ponton'!C19</f>
        <v>RSCC 1</v>
      </c>
      <c r="D13" s="144">
        <f>Tcorr!D13-Tcorr!$D$6</f>
        <v>0</v>
      </c>
      <c r="E13" s="145">
        <f>Tcorr!E13-Tcorr!$E$6</f>
        <v>0.0006481481481481755</v>
      </c>
      <c r="F13" s="146">
        <f>Tcorr!F13-Tcorr!$F$6</f>
        <v>0.0013657407407407507</v>
      </c>
      <c r="G13" s="146">
        <f>Tcorr!G13-Tcorr!$G$6</f>
        <v>0.002418981481481508</v>
      </c>
      <c r="H13" s="147">
        <f>Tcorr!H13-Tcorr!$H$6</f>
        <v>0.0032407407407407662</v>
      </c>
      <c r="I13" s="146">
        <f>Tcorr!I13-Tcorr!$I$6</f>
        <v>0.004502314814814834</v>
      </c>
      <c r="J13" s="148">
        <f>Tcorr!J13-Tcorr!$J$6</f>
        <v>0.005787037037037035</v>
      </c>
    </row>
    <row r="14" spans="2:10" ht="39.75" customHeight="1">
      <c r="B14" s="143">
        <f>'TEMPS-ponton'!B20</f>
        <v>8</v>
      </c>
      <c r="C14" s="116" t="str">
        <f>'TEMPS-ponton'!C20</f>
        <v>ACVP 3</v>
      </c>
      <c r="D14" s="144">
        <f>Tcorr!D14-Tcorr!$D$6</f>
        <v>0</v>
      </c>
      <c r="E14" s="145">
        <f>Tcorr!E14-Tcorr!$E$6</f>
        <v>0.000590277777777759</v>
      </c>
      <c r="F14" s="146">
        <f>Tcorr!F14-Tcorr!$F$6</f>
        <v>0.0014004629629629783</v>
      </c>
      <c r="G14" s="146">
        <f>Tcorr!G14-Tcorr!$G$6</f>
        <v>0.0023379629629629584</v>
      </c>
      <c r="H14" s="147">
        <f>Tcorr!H14-Tcorr!$H$6</f>
        <v>0.003171296296296311</v>
      </c>
      <c r="I14" s="146">
        <f>Tcorr!I14-Tcorr!$I$6</f>
        <v>0.00462962962962965</v>
      </c>
      <c r="J14" s="148">
        <f>Tcorr!J14-Tcorr!$J$6</f>
        <v>0.005578703703703669</v>
      </c>
    </row>
    <row r="15" spans="2:10" ht="39.75" customHeight="1">
      <c r="B15" s="143">
        <f>'TEMPS-ponton'!B21</f>
        <v>9</v>
      </c>
      <c r="C15" s="103" t="str">
        <f>'TEMPS-ponton'!C21</f>
        <v>SNO 1</v>
      </c>
      <c r="D15" s="144">
        <f>Tcorr!D15-Tcorr!$D$6</f>
        <v>0</v>
      </c>
      <c r="E15" s="145">
        <f>Tcorr!E15-Tcorr!$E$6</f>
        <v>0.0017245370370370106</v>
      </c>
      <c r="F15" s="146">
        <f>Tcorr!F15-Tcorr!$F$6</f>
        <v>0.003530092592592571</v>
      </c>
      <c r="G15" s="146">
        <f>Tcorr!G15-Tcorr!$G$6</f>
        <v>0.006145833333333295</v>
      </c>
      <c r="H15" s="147">
        <f>Tcorr!H15-Tcorr!$H$6</f>
        <v>0.0076157407407407285</v>
      </c>
      <c r="I15" s="146">
        <f>Tcorr!I15-Tcorr!$I$6</f>
        <v>0.009837962962962965</v>
      </c>
      <c r="J15" s="148">
        <f>Tcorr!J15-Tcorr!$J$6</f>
        <v>0.0123611111111111</v>
      </c>
    </row>
    <row r="16" spans="2:10" ht="39.75" customHeight="1">
      <c r="B16" s="143">
        <f>'TEMPS-ponton'!B22</f>
        <v>10</v>
      </c>
      <c r="C16" s="116" t="str">
        <f>'TEMPS-ponton'!C22</f>
        <v>Polytechnique 4</v>
      </c>
      <c r="D16" s="144">
        <f>Tcorr!D16-Tcorr!$D$6</f>
        <v>0</v>
      </c>
      <c r="E16" s="145">
        <f>Tcorr!E16-Tcorr!$E$6</f>
        <v>0.0012037037037037068</v>
      </c>
      <c r="F16" s="146">
        <f>Tcorr!F16-Tcorr!$F$6</f>
        <v>0.0022222222222222365</v>
      </c>
      <c r="G16" s="146">
        <f>Tcorr!G16-Tcorr!$G$6</f>
        <v>0.0034374999999999822</v>
      </c>
      <c r="H16" s="147">
        <f>Tcorr!H16-Tcorr!$H$6</f>
        <v>0.004444444444444473</v>
      </c>
      <c r="I16" s="146">
        <f>Tcorr!I16-Tcorr!$I$6</f>
        <v>0.006111111111111123</v>
      </c>
      <c r="J16" s="148">
        <f>Tcorr!J16-Tcorr!$J$6</f>
        <v>0.007129629629629597</v>
      </c>
    </row>
    <row r="17" spans="2:10" ht="39.75" customHeight="1">
      <c r="B17" s="143">
        <f>'TEMPS-ponton'!B23</f>
        <v>11</v>
      </c>
      <c r="C17" s="116" t="str">
        <f>'TEMPS-ponton'!C23</f>
        <v>AMMH</v>
      </c>
      <c r="D17" s="144">
        <f>Tcorr!D17-Tcorr!$D$6</f>
        <v>0</v>
      </c>
      <c r="E17" s="145">
        <f>Tcorr!E17-Tcorr!$E$6</f>
        <v>0.0013194444444444287</v>
      </c>
      <c r="F17" s="146">
        <f>Tcorr!F17-Tcorr!$F$6</f>
        <v>0.0033217592592592604</v>
      </c>
      <c r="G17" s="146">
        <f>Tcorr!G17-Tcorr!$G$6</f>
        <v>0.005081018518518499</v>
      </c>
      <c r="H17" s="147">
        <f>Tcorr!H17-Tcorr!$H$6</f>
        <v>0.005671296296296313</v>
      </c>
      <c r="I17" s="146">
        <f>Tcorr!I17-Tcorr!$I$6</f>
        <v>0.007233796296296335</v>
      </c>
      <c r="J17" s="148">
        <f>Tcorr!J17-Tcorr!$J$6</f>
        <v>0.008368055555555531</v>
      </c>
    </row>
    <row r="18" spans="2:10" ht="39.75" customHeight="1">
      <c r="B18" s="143">
        <f>'TEMPS-ponton'!B24</f>
        <v>12</v>
      </c>
      <c r="C18" s="116" t="str">
        <f>'TEMPS-ponton'!C24</f>
        <v>RCPM 5</v>
      </c>
      <c r="D18" s="144">
        <f>Tcorr!D18-Tcorr!$D$6</f>
        <v>0</v>
      </c>
      <c r="E18" s="145">
        <f>Tcorr!E18-Tcorr!$E$6</f>
        <v>0.0019097222222222432</v>
      </c>
      <c r="F18" s="146">
        <f>Tcorr!F18-Tcorr!$F$6</f>
        <v>0.004525462962962967</v>
      </c>
      <c r="G18" s="146">
        <f>Tcorr!G18-Tcorr!$G$6</f>
        <v>0.0072685185185185075</v>
      </c>
      <c r="H18" s="147">
        <f>Tcorr!H18-Tcorr!$H$6</f>
        <v>0.008900462962962985</v>
      </c>
      <c r="I18" s="146">
        <f>Tcorr!I18-Tcorr!$I$6</f>
        <v>0.010995370370370405</v>
      </c>
      <c r="J18" s="148">
        <f>Tcorr!J18-Tcorr!$J$6</f>
        <v>0.013553240740740713</v>
      </c>
    </row>
    <row r="19" spans="2:10" ht="39.75" customHeight="1">
      <c r="B19" s="143">
        <f>'TEMPS-ponton'!B25</f>
        <v>13</v>
      </c>
      <c r="C19" s="116" t="str">
        <f>'TEMPS-ponton'!C25</f>
        <v>ANFA 2</v>
      </c>
      <c r="D19" s="144">
        <f>Tcorr!D19-Tcorr!$D$6</f>
        <v>0</v>
      </c>
      <c r="E19" s="145">
        <f>Tcorr!E19-Tcorr!$E$6</f>
        <v>0.002314814814814825</v>
      </c>
      <c r="F19" s="146">
        <f>Tcorr!F19-Tcorr!$F$6</f>
        <v>0.004861111111111149</v>
      </c>
      <c r="G19" s="146">
        <f>Tcorr!G19-Tcorr!$G$6</f>
        <v>0.008229166666666676</v>
      </c>
      <c r="H19" s="147">
        <f>Tcorr!H19-Tcorr!$H$6</f>
        <v>0.01042824074074078</v>
      </c>
      <c r="I19" s="146">
        <f>Tcorr!I19-Tcorr!$I$6</f>
        <v>0.013136574074074092</v>
      </c>
      <c r="J19" s="148">
        <f>Tcorr!J19-Tcorr!$J$6</f>
        <v>0.016388888888888897</v>
      </c>
    </row>
    <row r="20" spans="2:10" ht="39.75" customHeight="1">
      <c r="B20" s="143">
        <f>'TEMPS-ponton'!B26</f>
        <v>14</v>
      </c>
      <c r="C20" s="116" t="str">
        <f>'TEMPS-ponton'!C26</f>
        <v>RSCC 3</v>
      </c>
      <c r="D20" s="144">
        <f>Tcorr!D20-Tcorr!$D$6</f>
        <v>0</v>
      </c>
      <c r="E20" s="145">
        <f>Tcorr!E20-Tcorr!$E$6</f>
        <v>0.0018634259259258656</v>
      </c>
      <c r="F20" s="146">
        <f>Tcorr!F20-Tcorr!$F$6</f>
        <v>0.004351851851851829</v>
      </c>
      <c r="G20" s="146">
        <f>Tcorr!G20-Tcorr!$G$6</f>
        <v>0.0068287037037036424</v>
      </c>
      <c r="H20" s="147">
        <f>Tcorr!H20-Tcorr!$H$6</f>
        <v>0.00831018518518517</v>
      </c>
      <c r="I20" s="146">
        <f>Tcorr!I20-Tcorr!$I$6</f>
        <v>0.010648148148148129</v>
      </c>
      <c r="J20" s="148">
        <f>Tcorr!J20-Tcorr!$J$6</f>
        <v>0.013113425925925848</v>
      </c>
    </row>
    <row r="21" spans="2:10" ht="39.75" customHeight="1">
      <c r="B21" s="143">
        <f>'TEMPS-ponton'!B27</f>
        <v>15</v>
      </c>
      <c r="C21" s="116" t="str">
        <f>'TEMPS-ponton'!C27</f>
        <v>ANFA 1</v>
      </c>
      <c r="D21" s="144">
        <f>Tcorr!D21-Tcorr!$D$6</f>
        <v>0</v>
      </c>
      <c r="E21" s="145">
        <f>Tcorr!E21-Tcorr!$E$6</f>
        <v>0.0029861111111110783</v>
      </c>
      <c r="F21" s="146">
        <f>Tcorr!F21-Tcorr!$F$6</f>
        <v>0.006192129629629617</v>
      </c>
      <c r="G21" s="146">
        <f>Tcorr!G21-Tcorr!$G$6</f>
        <v>0.01049768518518518</v>
      </c>
      <c r="H21" s="147">
        <f>Tcorr!H21-Tcorr!$H$6</f>
        <v>0.013067129629629581</v>
      </c>
      <c r="I21" s="146">
        <f>Tcorr!I21-Tcorr!$I$6</f>
        <v>0.017013888888888884</v>
      </c>
      <c r="J21" s="148">
        <f>Tcorr!J21-Tcorr!$J$6</f>
        <v>0.02164351851851848</v>
      </c>
    </row>
    <row r="22" spans="2:10" ht="39.75" customHeight="1">
      <c r="B22" s="143">
        <f>'TEMPS-ponton'!B28</f>
        <v>16</v>
      </c>
      <c r="C22" s="116" t="str">
        <f>'TEMPS-ponton'!C28</f>
        <v>CAC</v>
      </c>
      <c r="D22" s="144">
        <f>Tcorr!D22-Tcorr!$D$6</f>
        <v>0</v>
      </c>
      <c r="E22" s="145">
        <f>Tcorr!E22-Tcorr!$E$6</f>
        <v>0.002326388888888864</v>
      </c>
      <c r="F22" s="146">
        <f>Tcorr!F22-Tcorr!$F$6</f>
        <v>0.004618055555555556</v>
      </c>
      <c r="G22" s="146">
        <f>Tcorr!G22-Tcorr!$G$6</f>
        <v>0.007094907407407369</v>
      </c>
      <c r="H22" s="147">
        <f>Tcorr!H22-Tcorr!$H$6</f>
        <v>0.008865740740740702</v>
      </c>
      <c r="I22" s="146">
        <f>Tcorr!I22-Tcorr!$I$6</f>
        <v>0.011238425925925943</v>
      </c>
      <c r="J22" s="148">
        <f>Tcorr!J22-Tcorr!$J$6</f>
        <v>0.013761574074074023</v>
      </c>
    </row>
    <row r="23" spans="2:10" ht="39.75" customHeight="1">
      <c r="B23" s="143">
        <f>'TEMPS-ponton'!B29</f>
        <v>17</v>
      </c>
      <c r="C23" s="116" t="str">
        <f>'TEMPS-ponton'!C29</f>
        <v>RCPM 4</v>
      </c>
      <c r="D23" s="144">
        <f>Tcorr!D23-Tcorr!$D$6</f>
        <v>0</v>
      </c>
      <c r="E23" s="145">
        <f>Tcorr!E23-Tcorr!$E$6</f>
        <v>0.01729166666666665</v>
      </c>
      <c r="F23" s="146">
        <f>Tcorr!F23-Tcorr!$F$6</f>
        <v>0.018240740740740724</v>
      </c>
      <c r="G23" s="146">
        <f>Tcorr!G23-Tcorr!$G$6</f>
        <v>0.019317129629629615</v>
      </c>
      <c r="H23" s="147">
        <f>Tcorr!H23-Tcorr!$H$6</f>
        <v>0.021018518518518492</v>
      </c>
      <c r="I23" s="146">
        <f>Tcorr!I23-Tcorr!$I$6</f>
        <v>0.021886574074074072</v>
      </c>
      <c r="J23" s="148">
        <f>Tcorr!J23-Tcorr!$J$6</f>
        <v>0.022893518518518507</v>
      </c>
    </row>
    <row r="24" spans="2:10" ht="39.75" customHeight="1">
      <c r="B24" s="143">
        <f>'TEMPS-ponton'!B30</f>
        <v>18</v>
      </c>
      <c r="C24" s="116" t="str">
        <f>'TEMPS-ponton'!C30</f>
        <v>ACVP 4</v>
      </c>
      <c r="D24" s="144">
        <f>Tcorr!D24-Tcorr!$D$6</f>
        <v>0</v>
      </c>
      <c r="E24" s="145">
        <f>Tcorr!E24-Tcorr!$E$6</f>
        <v>0.001180555555555518</v>
      </c>
      <c r="F24" s="146">
        <f>Tcorr!F24-Tcorr!$F$6</f>
        <v>0.0025462962962962687</v>
      </c>
      <c r="G24" s="146">
        <f>Tcorr!G24-Tcorr!$G$6</f>
        <v>0.004363425925925923</v>
      </c>
      <c r="H24" s="147">
        <f>Tcorr!H24-Tcorr!$H$6</f>
        <v>0.005694444444444446</v>
      </c>
      <c r="I24" s="146">
        <f>Tcorr!I24-Tcorr!$I$6</f>
        <v>0.007858796296296322</v>
      </c>
      <c r="J24" s="148">
        <f>Tcorr!J24-Tcorr!$J$6</f>
        <v>0.010428240740740724</v>
      </c>
    </row>
    <row r="25" spans="2:10" ht="39.75" customHeight="1">
      <c r="B25" s="143">
        <f>'TEMPS-ponton'!B31</f>
        <v>19</v>
      </c>
      <c r="C25" s="116" t="str">
        <f>'TEMPS-ponton'!C31</f>
        <v>Polytechnique 2</v>
      </c>
      <c r="D25" s="144">
        <f>Tcorr!D25-Tcorr!$D$6</f>
        <v>0</v>
      </c>
      <c r="E25" s="145">
        <f>Tcorr!E25-Tcorr!$E$6</f>
        <v>0.00035879629629625986</v>
      </c>
      <c r="F25" s="146">
        <f>Tcorr!F25-Tcorr!$F$6</f>
        <v>0.0005324074074073981</v>
      </c>
      <c r="G25" s="146">
        <f>Tcorr!G25-Tcorr!$G$6</f>
        <v>0.0011805555555555736</v>
      </c>
      <c r="H25" s="147">
        <f>Tcorr!H25-Tcorr!$H$6</f>
        <v>0.001631944444444422</v>
      </c>
      <c r="I25" s="146">
        <f>Tcorr!I25-Tcorr!$I$6</f>
        <v>0.002187500000000009</v>
      </c>
      <c r="J25" s="148">
        <f>Tcorr!J25-Tcorr!$J$6</f>
        <v>0.003067129629629628</v>
      </c>
    </row>
    <row r="26" spans="2:10" ht="39.75" customHeight="1">
      <c r="B26" s="143">
        <f>'TEMPS-ponton'!B32</f>
        <v>20</v>
      </c>
      <c r="C26" s="116" t="str">
        <f>'TEMPS-ponton'!C32</f>
        <v>Polytechnique 3</v>
      </c>
      <c r="D26" s="144">
        <f>Tcorr!D26-Tcorr!$D$6</f>
        <v>0</v>
      </c>
      <c r="E26" s="145">
        <f>Tcorr!E26-Tcorr!$E$6</f>
        <v>0</v>
      </c>
      <c r="F26" s="146">
        <f>Tcorr!F26-Tcorr!$F$6</f>
        <v>0</v>
      </c>
      <c r="G26" s="146">
        <f>Tcorr!G26-Tcorr!$G$6</f>
        <v>0</v>
      </c>
      <c r="H26" s="147">
        <f>Tcorr!H26-Tcorr!$H$6</f>
        <v>0</v>
      </c>
      <c r="I26" s="146">
        <f>Tcorr!I26-Tcorr!$I$6</f>
        <v>0</v>
      </c>
      <c r="J26" s="148">
        <f>Tcorr!J26-Tcorr!$J$6</f>
        <v>0</v>
      </c>
    </row>
    <row r="27" spans="2:10" ht="39.75" customHeight="1">
      <c r="B27" s="143">
        <f>'TEMPS-ponton'!B33</f>
        <v>21</v>
      </c>
      <c r="C27" s="116" t="str">
        <f>'TEMPS-ponton'!C33</f>
        <v>SNO 2</v>
      </c>
      <c r="D27" s="144">
        <f>Tcorr!D27-Tcorr!$D$6</f>
        <v>0</v>
      </c>
      <c r="E27" s="145">
        <f>Tcorr!E27-Tcorr!$E$6</f>
        <v>0.0007523148148148029</v>
      </c>
      <c r="F27" s="146">
        <f>Tcorr!F27-Tcorr!$F$6</f>
        <v>0.0031018518518518556</v>
      </c>
      <c r="G27" s="146">
        <f>Tcorr!G27-Tcorr!$G$6</f>
        <v>0.00449074074074074</v>
      </c>
      <c r="H27" s="147">
        <f>Tcorr!H27-Tcorr!$H$6</f>
        <v>0.005370370370370359</v>
      </c>
      <c r="I27" s="146">
        <f>Tcorr!I27-Tcorr!$I$6</f>
        <v>0.0071759259259259744</v>
      </c>
      <c r="J27" s="148">
        <f>Tcorr!J27-Tcorr!$J$6</f>
        <v>0.008564814814814803</v>
      </c>
    </row>
    <row r="28" spans="2:10" ht="39.75" customHeight="1">
      <c r="B28" s="143">
        <f>'TEMPS-ponton'!B34</f>
        <v>22</v>
      </c>
      <c r="C28" s="116" t="str">
        <f>'TEMPS-ponton'!C34</f>
        <v>SNCC 2</v>
      </c>
      <c r="D28" s="144">
        <f>Tcorr!D28-Tcorr!$D$6</f>
        <v>0</v>
      </c>
      <c r="E28" s="145">
        <f>Tcorr!E28-Tcorr!$E$6</f>
        <v>0.0012615740740740677</v>
      </c>
      <c r="F28" s="146">
        <f>Tcorr!F28-Tcorr!$F$6</f>
        <v>0.0028356481481481843</v>
      </c>
      <c r="G28" s="146">
        <f>Tcorr!G28-Tcorr!$G$6</f>
        <v>0.0042013888888888795</v>
      </c>
      <c r="H28" s="147">
        <f>Tcorr!H28-Tcorr!$H$6</f>
        <v>0.004965277777777777</v>
      </c>
      <c r="I28" s="146">
        <f>Tcorr!I28-Tcorr!$I$6</f>
        <v>0.006747685185185204</v>
      </c>
      <c r="J28" s="148">
        <f>Tcorr!J28-Tcorr!$J$6</f>
        <v>0.008344907407407398</v>
      </c>
    </row>
    <row r="29" spans="2:10" ht="39.75" customHeight="1">
      <c r="B29" s="143">
        <f>'TEMPS-ponton'!B35</f>
        <v>23</v>
      </c>
      <c r="C29" s="116" t="str">
        <f>'TEMPS-ponton'!C35</f>
        <v>RCPM 1</v>
      </c>
      <c r="D29" s="144">
        <f>Tcorr!D29-Tcorr!$D$6</f>
        <v>0</v>
      </c>
      <c r="E29" s="145">
        <f>Tcorr!E29-Tcorr!$E$6</f>
        <v>0.001956018518518454</v>
      </c>
      <c r="F29" s="146">
        <f>Tcorr!F29-Tcorr!$F$6</f>
        <v>0.004467592592592551</v>
      </c>
      <c r="G29" s="146">
        <f>Tcorr!G29-Tcorr!$G$6</f>
        <v>0.007187499999999958</v>
      </c>
      <c r="H29" s="147">
        <f>Tcorr!H29-Tcorr!$H$6</f>
        <v>0.008703703703703658</v>
      </c>
      <c r="I29" s="146">
        <f>Tcorr!I29-Tcorr!$I$6</f>
        <v>0.011307870370370343</v>
      </c>
      <c r="J29" s="148">
        <f>Tcorr!J29-Tcorr!$J$6</f>
        <v>0.01365740740740734</v>
      </c>
    </row>
    <row r="30" spans="2:10" ht="39.75" customHeight="1">
      <c r="B30" s="143">
        <f>'TEMPS-ponton'!B36</f>
        <v>24</v>
      </c>
      <c r="C30" s="116" t="str">
        <f>'TEMPS-ponton'!C36</f>
        <v>RSCC 2</v>
      </c>
      <c r="D30" s="144">
        <f>Tcorr!D30-Tcorr!$D$6</f>
        <v>0</v>
      </c>
      <c r="E30" s="145">
        <f>Tcorr!E30-Tcorr!$E$6</f>
        <v>0.0014699074074073781</v>
      </c>
      <c r="F30" s="146">
        <f>Tcorr!F30-Tcorr!$F$6</f>
        <v>0.003819444444444431</v>
      </c>
      <c r="G30" s="146">
        <f>Tcorr!G30-Tcorr!$G$6</f>
        <v>0.006412037037037022</v>
      </c>
      <c r="H30" s="147">
        <f>Tcorr!H30-Tcorr!$H$6</f>
        <v>0.007766203703703678</v>
      </c>
      <c r="I30" s="146">
        <f>Tcorr!I30-Tcorr!$I$6</f>
        <v>0.01049768518518518</v>
      </c>
      <c r="J30" s="148">
        <f>Tcorr!J30-Tcorr!$J$6</f>
        <v>0.01344907407407403</v>
      </c>
    </row>
    <row r="31" spans="2:10" ht="39.75" customHeight="1">
      <c r="B31" s="143">
        <f>'TEMPS-ponton'!B37</f>
        <v>25</v>
      </c>
      <c r="C31" s="116" t="str">
        <f>'TEMPS-ponton'!C37</f>
        <v>CERAMM</v>
      </c>
      <c r="D31" s="144">
        <f>Tcorr!D31-Tcorr!$D$6</f>
        <v>0</v>
      </c>
      <c r="E31" s="145">
        <f>Tcorr!E31-Tcorr!$E$6</f>
        <v>0.0008449074074073915</v>
      </c>
      <c r="F31" s="146">
        <f>Tcorr!F31-Tcorr!$F$6</f>
        <v>0.002187500000000009</v>
      </c>
      <c r="G31" s="146">
        <f>Tcorr!G31-Tcorr!$G$6</f>
        <v>0.0032175925925925775</v>
      </c>
      <c r="H31" s="147">
        <f>Tcorr!H31-Tcorr!$H$6</f>
        <v>0.0042013888888888795</v>
      </c>
      <c r="I31" s="146">
        <f>Tcorr!I31-Tcorr!$I$6</f>
        <v>0.006134259259259256</v>
      </c>
      <c r="J31" s="148">
        <f>Tcorr!J31-Tcorr!$J$6</f>
        <v>0.007407407407407363</v>
      </c>
    </row>
    <row r="32" spans="2:10" ht="39.75" customHeight="1">
      <c r="B32" s="143">
        <f>'TEMPS-ponton'!B38</f>
        <v>26</v>
      </c>
      <c r="C32" s="116" t="str">
        <f>'TEMPS-ponton'!C38</f>
        <v>SNO 3</v>
      </c>
      <c r="D32" s="144">
        <f>Tcorr!D32-Tcorr!$D$6</f>
        <v>0</v>
      </c>
      <c r="E32" s="145">
        <f>Tcorr!E32-Tcorr!$E$6</f>
        <v>0.002141203703703687</v>
      </c>
      <c r="F32" s="146">
        <f>Tcorr!F32-Tcorr!$F$6</f>
        <v>0.005104166666666632</v>
      </c>
      <c r="G32" s="146">
        <f>Tcorr!G32-Tcorr!$G$6</f>
        <v>0.008715277777777752</v>
      </c>
      <c r="H32" s="147">
        <f>Tcorr!H32-Tcorr!$H$6</f>
        <v>0.010983796296296311</v>
      </c>
      <c r="I32" s="146">
        <f>Tcorr!I32-Tcorr!$I$6</f>
        <v>0.015011574074074052</v>
      </c>
      <c r="J32" s="148">
        <f>Tcorr!J32-Tcorr!$J$6</f>
        <v>0.019571759259259247</v>
      </c>
    </row>
    <row r="33" spans="2:10" ht="39.75" customHeight="1">
      <c r="B33" s="143">
        <f>'TEMPS-ponton'!B39</f>
        <v>27</v>
      </c>
      <c r="C33" s="116" t="str">
        <f>'TEMPS-ponton'!C39</f>
        <v>Polytechnique 1</v>
      </c>
      <c r="D33" s="144">
        <f>Tcorr!D33-Tcorr!$D$6</f>
        <v>0</v>
      </c>
      <c r="E33" s="145">
        <f>Tcorr!E33-Tcorr!$E$6</f>
        <v>0.0018981481481481488</v>
      </c>
      <c r="F33" s="146">
        <f>Tcorr!F33-Tcorr!$F$6</f>
        <v>0.0035532407407407596</v>
      </c>
      <c r="G33" s="146">
        <f>Tcorr!G33-Tcorr!$G$6</f>
        <v>0.0059837962962963065</v>
      </c>
      <c r="H33" s="147">
        <f>Tcorr!H33-Tcorr!$H$6</f>
        <v>0.007627314814814823</v>
      </c>
      <c r="I33" s="146">
        <f>Tcorr!I33-Tcorr!$I$6</f>
        <v>0.01005787037037037</v>
      </c>
      <c r="J33" s="148">
        <f>Tcorr!J33-Tcorr!$J$6</f>
        <v>0.012569444444444411</v>
      </c>
    </row>
    <row r="34" spans="2:10" ht="39.75" customHeight="1">
      <c r="B34" s="143">
        <f>'TEMPS-ponton'!B40</f>
        <v>28</v>
      </c>
      <c r="C34" s="116" t="str">
        <f>'TEMPS-ponton'!C40</f>
        <v>CSIBM</v>
      </c>
      <c r="D34" s="144">
        <f>Tcorr!D34-Tcorr!$D$6</f>
        <v>0</v>
      </c>
      <c r="E34" s="145">
        <f>Tcorr!E34-Tcorr!$E$6</f>
        <v>0.0016203703703703831</v>
      </c>
      <c r="F34" s="146">
        <f>Tcorr!F34-Tcorr!$F$6</f>
        <v>0.0032638888888888995</v>
      </c>
      <c r="G34" s="146">
        <f>Tcorr!G34-Tcorr!$G$6</f>
        <v>0.005659722222222219</v>
      </c>
      <c r="H34" s="147">
        <f>Tcorr!H34-Tcorr!$H$6</f>
        <v>0.006956018518518514</v>
      </c>
      <c r="I34" s="146">
        <f>Tcorr!I34-Tcorr!$I$6</f>
        <v>0.00903935185185184</v>
      </c>
      <c r="J34" s="148">
        <f>Tcorr!J34-Tcorr!$J$6</f>
        <v>0.011319444444444438</v>
      </c>
    </row>
    <row r="35" spans="2:10" ht="39.75" customHeight="1">
      <c r="B35" s="143">
        <f>'TEMPS-ponton'!B41</f>
        <v>29</v>
      </c>
      <c r="C35" s="116" t="str">
        <f>'TEMPS-ponton'!C41</f>
        <v>SNCC 1</v>
      </c>
      <c r="D35" s="144">
        <f>Tcorr!D35-Tcorr!$D$6</f>
        <v>0</v>
      </c>
      <c r="E35" s="145">
        <f>Tcorr!E35-Tcorr!$E$6</f>
        <v>0.0006249999999999867</v>
      </c>
      <c r="F35" s="146">
        <f>Tcorr!F35-Tcorr!$F$6</f>
        <v>0.0010185185185185297</v>
      </c>
      <c r="G35" s="146">
        <f>Tcorr!G35-Tcorr!$G$6</f>
        <v>0.0017939814814814659</v>
      </c>
      <c r="H35" s="147">
        <f>Tcorr!H35-Tcorr!$H$6</f>
        <v>0.0019444444444444708</v>
      </c>
      <c r="I35" s="146">
        <f>Tcorr!I35-Tcorr!$I$6</f>
        <v>0.002291666666666692</v>
      </c>
      <c r="J35" s="148">
        <f>Tcorr!J35-Tcorr!$J$6</f>
        <v>0.0028124999999999956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mergeCells count="1">
    <mergeCell ref="B4:J4"/>
  </mergeCells>
  <printOptions horizontalCentered="1" verticalCentered="1"/>
  <pageMargins left="0.19652777777777777" right="0.19652777777777777" top="0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zoomScale="50" zoomScaleNormal="50" workbookViewId="0" topLeftCell="A3">
      <pane ySplit="4" topLeftCell="BM19" activePane="bottomLeft" state="frozen"/>
      <selection pane="topLeft" activeCell="A3" sqref="A3"/>
      <selection pane="bottomLeft" activeCell="H7" sqref="H7"/>
    </sheetView>
  </sheetViews>
  <sheetFormatPr defaultColWidth="11.421875" defaultRowHeight="12.75"/>
  <cols>
    <col min="1" max="1" width="2.00390625" style="41" customWidth="1"/>
    <col min="2" max="2" width="21.7109375" style="41" customWidth="1"/>
    <col min="3" max="3" width="43.7109375" style="41" customWidth="1"/>
    <col min="4" max="4" width="30.7109375" style="41" customWidth="1"/>
    <col min="5" max="5" width="29.140625" style="41" customWidth="1"/>
    <col min="6" max="6" width="30.7109375" style="41" customWidth="1"/>
    <col min="7" max="7" width="20.140625" style="41" customWidth="1"/>
    <col min="8" max="254" width="11.421875" style="41" customWidth="1"/>
  </cols>
  <sheetData>
    <row r="1" ht="30" customHeight="1"/>
    <row r="2" ht="30" customHeight="1"/>
    <row r="3" spans="2:7" ht="30" customHeight="1">
      <c r="B3" s="223" t="s">
        <v>273</v>
      </c>
      <c r="C3" s="223"/>
      <c r="D3" s="223"/>
      <c r="E3" s="223"/>
      <c r="F3" s="223"/>
      <c r="G3" s="223"/>
    </row>
    <row r="4" spans="2:7" ht="54.75" customHeight="1">
      <c r="B4" s="223"/>
      <c r="C4" s="223"/>
      <c r="D4" s="223"/>
      <c r="E4" s="223"/>
      <c r="F4" s="223"/>
      <c r="G4" s="223"/>
    </row>
    <row r="5" spans="2:12" s="43" customFormat="1" ht="60.75" customHeight="1">
      <c r="B5" s="149" t="str">
        <f>'TEMPS-ponton'!B12</f>
        <v>Record</v>
      </c>
      <c r="C5" s="95" t="str">
        <f>'TEMPS-ponton'!C12</f>
        <v>POLYTECHNIQUE-3
(Référence 2011)</v>
      </c>
      <c r="D5" s="150">
        <f>Tcorr!G6</f>
        <v>0.02859953703703705</v>
      </c>
      <c r="E5" s="224" t="s">
        <v>274</v>
      </c>
      <c r="F5" s="224" t="s">
        <v>275</v>
      </c>
      <c r="G5" s="225" t="s">
        <v>276</v>
      </c>
      <c r="H5" s="41"/>
      <c r="I5" s="41"/>
      <c r="J5" s="41"/>
      <c r="K5" s="41"/>
      <c r="L5" s="41"/>
    </row>
    <row r="6" spans="2:12" s="43" customFormat="1" ht="37.5" customHeight="1">
      <c r="B6" s="151" t="s">
        <v>229</v>
      </c>
      <c r="C6" s="152" t="s">
        <v>230</v>
      </c>
      <c r="D6" s="153" t="s">
        <v>232</v>
      </c>
      <c r="E6" s="224"/>
      <c r="F6" s="224"/>
      <c r="G6" s="225"/>
      <c r="H6" s="41"/>
      <c r="I6" s="41"/>
      <c r="J6" s="41"/>
      <c r="K6" s="41"/>
      <c r="L6" s="41"/>
    </row>
    <row r="7" spans="2:7" ht="39.75" customHeight="1">
      <c r="B7" s="154">
        <f>'TEMPS-ponton'!B13</f>
        <v>1</v>
      </c>
      <c r="C7" s="103" t="str">
        <f>'TEMPS-ponton'!C13</f>
        <v>ACVP 5</v>
      </c>
      <c r="D7" s="155">
        <f>Tcorr!G7</f>
        <v>0.03180555555555559</v>
      </c>
      <c r="E7" s="109">
        <f aca="true" t="shared" si="0" ref="E7:E35">D7-$D$5</f>
        <v>0.0032060185185185386</v>
      </c>
      <c r="F7" s="156" t="e">
        <f>D7-#REF!</f>
        <v>#REF!</v>
      </c>
      <c r="G7" s="157"/>
    </row>
    <row r="8" spans="2:7" ht="39.75" customHeight="1">
      <c r="B8" s="158">
        <f>'TEMPS-ponton'!B14</f>
        <v>2</v>
      </c>
      <c r="C8" s="116" t="str">
        <f>'TEMPS-ponton'!C14</f>
        <v>RCPM 2</v>
      </c>
      <c r="D8" s="109">
        <f>Tcorr!G8</f>
        <v>0.03765046296296293</v>
      </c>
      <c r="E8" s="109">
        <f t="shared" si="0"/>
        <v>0.009050925925925879</v>
      </c>
      <c r="F8" s="156" t="e">
        <f>D8-#REF!</f>
        <v>#REF!</v>
      </c>
      <c r="G8" s="159"/>
    </row>
    <row r="9" spans="2:7" ht="39.75" customHeight="1">
      <c r="B9" s="158">
        <f>'TEMPS-ponton'!B15</f>
        <v>3</v>
      </c>
      <c r="C9" s="116" t="str">
        <f>'TEMPS-ponton'!C15</f>
        <v>RCPM 3</v>
      </c>
      <c r="D9" s="109">
        <f>Tcorr!G9</f>
        <v>0.0294328703703704</v>
      </c>
      <c r="E9" s="109">
        <f t="shared" si="0"/>
        <v>0.0008333333333333526</v>
      </c>
      <c r="F9" s="156" t="e">
        <f>D9-#REF!</f>
        <v>#REF!</v>
      </c>
      <c r="G9" s="159"/>
    </row>
    <row r="10" spans="2:7" ht="39.75" customHeight="1">
      <c r="B10" s="158">
        <f>'TEMPS-ponton'!B16</f>
        <v>4</v>
      </c>
      <c r="C10" s="116" t="str">
        <f>'TEMPS-ponton'!C16</f>
        <v>CNV</v>
      </c>
      <c r="D10" s="109">
        <f>Tcorr!G10</f>
        <v>0.03337962962962965</v>
      </c>
      <c r="E10" s="109">
        <f t="shared" si="0"/>
        <v>0.0047800925925926</v>
      </c>
      <c r="F10" s="156" t="e">
        <f>D10-#REF!</f>
        <v>#REF!</v>
      </c>
      <c r="G10" s="159"/>
    </row>
    <row r="11" spans="2:7" ht="39.75" customHeight="1">
      <c r="B11" s="158">
        <f>'TEMPS-ponton'!B17</f>
        <v>5</v>
      </c>
      <c r="C11" s="116" t="str">
        <f>'TEMPS-ponton'!C17</f>
        <v>ACVP 6</v>
      </c>
      <c r="D11" s="109">
        <f>Tcorr!G11</f>
        <v>0.035150462962962925</v>
      </c>
      <c r="E11" s="109">
        <f t="shared" si="0"/>
        <v>0.006550925925925877</v>
      </c>
      <c r="F11" s="156" t="e">
        <f>D11-#REF!</f>
        <v>#REF!</v>
      </c>
      <c r="G11" s="159"/>
    </row>
    <row r="12" spans="2:7" ht="39.75" customHeight="1">
      <c r="B12" s="158">
        <f>'TEMPS-ponton'!B18</f>
        <v>6</v>
      </c>
      <c r="C12" s="116" t="str">
        <f>'TEMPS-ponton'!C18</f>
        <v>ACVP 2</v>
      </c>
      <c r="D12" s="109">
        <f>Tcorr!G12</f>
        <v>0.035497685185185146</v>
      </c>
      <c r="E12" s="109">
        <f t="shared" si="0"/>
        <v>0.006898148148148098</v>
      </c>
      <c r="F12" s="156" t="e">
        <f>D12-#REF!</f>
        <v>#REF!</v>
      </c>
      <c r="G12" s="159"/>
    </row>
    <row r="13" spans="2:7" ht="39.75" customHeight="1">
      <c r="B13" s="158">
        <f>'TEMPS-ponton'!B19</f>
        <v>7</v>
      </c>
      <c r="C13" s="116" t="str">
        <f>'TEMPS-ponton'!C19</f>
        <v>RSCC 1</v>
      </c>
      <c r="D13" s="109">
        <f>Tcorr!G13</f>
        <v>0.031018518518518556</v>
      </c>
      <c r="E13" s="109">
        <f t="shared" si="0"/>
        <v>0.002418981481481508</v>
      </c>
      <c r="F13" s="156" t="e">
        <f>D13-#REF!</f>
        <v>#REF!</v>
      </c>
      <c r="G13" s="159"/>
    </row>
    <row r="14" spans="2:7" ht="39.75" customHeight="1">
      <c r="B14" s="158">
        <f>'TEMPS-ponton'!B20</f>
        <v>8</v>
      </c>
      <c r="C14" s="116" t="str">
        <f>'TEMPS-ponton'!C20</f>
        <v>ACVP 3</v>
      </c>
      <c r="D14" s="109">
        <f>Tcorr!G14</f>
        <v>0.030937500000000007</v>
      </c>
      <c r="E14" s="109">
        <f t="shared" si="0"/>
        <v>0.0023379629629629584</v>
      </c>
      <c r="F14" s="156" t="e">
        <f>D14-#REF!</f>
        <v>#REF!</v>
      </c>
      <c r="G14" s="159"/>
    </row>
    <row r="15" spans="2:7" ht="39.75" customHeight="1">
      <c r="B15" s="158">
        <f>'TEMPS-ponton'!B21</f>
        <v>9</v>
      </c>
      <c r="C15" s="103" t="str">
        <f>'TEMPS-ponton'!C21</f>
        <v>SNO 1</v>
      </c>
      <c r="D15" s="109">
        <f>Tcorr!G15</f>
        <v>0.03474537037037034</v>
      </c>
      <c r="E15" s="109">
        <f t="shared" si="0"/>
        <v>0.006145833333333295</v>
      </c>
      <c r="F15" s="156" t="e">
        <f>D15-#REF!</f>
        <v>#REF!</v>
      </c>
      <c r="G15" s="159"/>
    </row>
    <row r="16" spans="2:7" ht="39.75" customHeight="1">
      <c r="B16" s="158">
        <f>'TEMPS-ponton'!B22</f>
        <v>10</v>
      </c>
      <c r="C16" s="116" t="str">
        <f>'TEMPS-ponton'!C22</f>
        <v>Polytechnique 4</v>
      </c>
      <c r="D16" s="109">
        <f>Tcorr!G16</f>
        <v>0.03203703703703703</v>
      </c>
      <c r="E16" s="109">
        <f t="shared" si="0"/>
        <v>0.0034374999999999822</v>
      </c>
      <c r="F16" s="156" t="e">
        <f>D16-#REF!</f>
        <v>#REF!</v>
      </c>
      <c r="G16" s="159"/>
    </row>
    <row r="17" spans="2:7" ht="39.75" customHeight="1">
      <c r="B17" s="158">
        <f>'TEMPS-ponton'!B23</f>
        <v>11</v>
      </c>
      <c r="C17" s="116" t="str">
        <f>'TEMPS-ponton'!C23</f>
        <v>AMMH</v>
      </c>
      <c r="D17" s="109">
        <f>Tcorr!G17</f>
        <v>0.03368055555555555</v>
      </c>
      <c r="E17" s="109">
        <f t="shared" si="0"/>
        <v>0.005081018518518499</v>
      </c>
      <c r="F17" s="156" t="e">
        <f>D17-#REF!</f>
        <v>#REF!</v>
      </c>
      <c r="G17" s="159"/>
    </row>
    <row r="18" spans="2:7" ht="39.75" customHeight="1">
      <c r="B18" s="158">
        <f>'TEMPS-ponton'!B24</f>
        <v>12</v>
      </c>
      <c r="C18" s="116" t="str">
        <f>'TEMPS-ponton'!C24</f>
        <v>RCPM 5</v>
      </c>
      <c r="D18" s="109">
        <f>Tcorr!G18</f>
        <v>0.035868055555555556</v>
      </c>
      <c r="E18" s="109">
        <f t="shared" si="0"/>
        <v>0.0072685185185185075</v>
      </c>
      <c r="F18" s="156" t="e">
        <f>D18-#REF!</f>
        <v>#REF!</v>
      </c>
      <c r="G18" s="159"/>
    </row>
    <row r="19" spans="2:7" ht="39.75" customHeight="1">
      <c r="B19" s="158">
        <f>'TEMPS-ponton'!B25</f>
        <v>13</v>
      </c>
      <c r="C19" s="116" t="str">
        <f>'TEMPS-ponton'!C25</f>
        <v>ANFA 2</v>
      </c>
      <c r="D19" s="109">
        <f>Tcorr!G19</f>
        <v>0.036828703703703725</v>
      </c>
      <c r="E19" s="109">
        <f t="shared" si="0"/>
        <v>0.008229166666666676</v>
      </c>
      <c r="F19" s="156" t="e">
        <f>D19-#REF!</f>
        <v>#REF!</v>
      </c>
      <c r="G19" s="159"/>
    </row>
    <row r="20" spans="2:7" ht="39.75" customHeight="1">
      <c r="B20" s="158">
        <f>'TEMPS-ponton'!B26</f>
        <v>14</v>
      </c>
      <c r="C20" s="116" t="str">
        <f>'TEMPS-ponton'!C26</f>
        <v>RSCC 3</v>
      </c>
      <c r="D20" s="109">
        <f>Tcorr!G20</f>
        <v>0.03542824074074069</v>
      </c>
      <c r="E20" s="109">
        <f t="shared" si="0"/>
        <v>0.0068287037037036424</v>
      </c>
      <c r="F20" s="156" t="e">
        <f>D20-#REF!</f>
        <v>#REF!</v>
      </c>
      <c r="G20" s="159"/>
    </row>
    <row r="21" spans="2:7" ht="39.75" customHeight="1">
      <c r="B21" s="158">
        <f>'TEMPS-ponton'!B27</f>
        <v>15</v>
      </c>
      <c r="C21" s="116" t="str">
        <f>'TEMPS-ponton'!C27</f>
        <v>ANFA 1</v>
      </c>
      <c r="D21" s="109">
        <f>Tcorr!G21</f>
        <v>0.03909722222222223</v>
      </c>
      <c r="E21" s="109">
        <f t="shared" si="0"/>
        <v>0.01049768518518518</v>
      </c>
      <c r="F21" s="156" t="e">
        <f>D21-#REF!</f>
        <v>#REF!</v>
      </c>
      <c r="G21" s="159"/>
    </row>
    <row r="22" spans="2:7" ht="39.75" customHeight="1">
      <c r="B22" s="158">
        <f>'TEMPS-ponton'!B28</f>
        <v>16</v>
      </c>
      <c r="C22" s="116" t="str">
        <f>'TEMPS-ponton'!C28</f>
        <v>CAC</v>
      </c>
      <c r="D22" s="109">
        <f>Tcorr!G22</f>
        <v>0.03569444444444442</v>
      </c>
      <c r="E22" s="109">
        <f t="shared" si="0"/>
        <v>0.007094907407407369</v>
      </c>
      <c r="F22" s="156" t="e">
        <f>D22-#REF!</f>
        <v>#REF!</v>
      </c>
      <c r="G22" s="159"/>
    </row>
    <row r="23" spans="2:7" ht="39.75" customHeight="1">
      <c r="B23" s="158">
        <f>'TEMPS-ponton'!B29</f>
        <v>17</v>
      </c>
      <c r="C23" s="116" t="str">
        <f>'TEMPS-ponton'!C29</f>
        <v>RCPM 4</v>
      </c>
      <c r="D23" s="109">
        <f>Tcorr!G23</f>
        <v>0.04791666666666666</v>
      </c>
      <c r="E23" s="109">
        <f t="shared" si="0"/>
        <v>0.019317129629629615</v>
      </c>
      <c r="F23" s="156" t="e">
        <f>D23-#REF!</f>
        <v>#REF!</v>
      </c>
      <c r="G23" s="159"/>
    </row>
    <row r="24" spans="2:7" ht="39.75" customHeight="1">
      <c r="B24" s="158">
        <f>'TEMPS-ponton'!B30</f>
        <v>18</v>
      </c>
      <c r="C24" s="116" t="str">
        <f>'TEMPS-ponton'!C30</f>
        <v>ACVP 4</v>
      </c>
      <c r="D24" s="109">
        <f>Tcorr!G24</f>
        <v>0.03296296296296297</v>
      </c>
      <c r="E24" s="109">
        <f t="shared" si="0"/>
        <v>0.004363425925925923</v>
      </c>
      <c r="F24" s="156" t="e">
        <f>D24-#REF!</f>
        <v>#REF!</v>
      </c>
      <c r="G24" s="159"/>
    </row>
    <row r="25" spans="2:7" ht="39.75" customHeight="1">
      <c r="B25" s="158">
        <f>'TEMPS-ponton'!B31</f>
        <v>19</v>
      </c>
      <c r="C25" s="116" t="str">
        <f>'TEMPS-ponton'!C31</f>
        <v>Polytechnique 2</v>
      </c>
      <c r="D25" s="109">
        <f>Tcorr!G25</f>
        <v>0.029780092592592622</v>
      </c>
      <c r="E25" s="109">
        <f t="shared" si="0"/>
        <v>0.0011805555555555736</v>
      </c>
      <c r="F25" s="156" t="e">
        <f>D25-#REF!</f>
        <v>#REF!</v>
      </c>
      <c r="G25" s="159"/>
    </row>
    <row r="26" spans="2:7" ht="39.75" customHeight="1">
      <c r="B26" s="158">
        <f>'TEMPS-ponton'!B32</f>
        <v>20</v>
      </c>
      <c r="C26" s="116" t="str">
        <f>'TEMPS-ponton'!C32</f>
        <v>Polytechnique 3</v>
      </c>
      <c r="D26" s="109">
        <f>Tcorr!G26</f>
        <v>0.02859953703703705</v>
      </c>
      <c r="E26" s="109">
        <f t="shared" si="0"/>
        <v>0</v>
      </c>
      <c r="F26" s="156" t="e">
        <f>D26-#REF!</f>
        <v>#REF!</v>
      </c>
      <c r="G26" s="159"/>
    </row>
    <row r="27" spans="2:7" ht="39.75" customHeight="1">
      <c r="B27" s="158">
        <f>'TEMPS-ponton'!B33</f>
        <v>21</v>
      </c>
      <c r="C27" s="116" t="str">
        <f>'TEMPS-ponton'!C33</f>
        <v>SNO 2</v>
      </c>
      <c r="D27" s="109">
        <f>Tcorr!G27</f>
        <v>0.03309027777777779</v>
      </c>
      <c r="E27" s="109">
        <f t="shared" si="0"/>
        <v>0.00449074074074074</v>
      </c>
      <c r="F27" s="156" t="e">
        <f>D27-#REF!</f>
        <v>#REF!</v>
      </c>
      <c r="G27" s="159"/>
    </row>
    <row r="28" spans="2:7" ht="39.75" customHeight="1">
      <c r="B28" s="158">
        <f>'TEMPS-ponton'!B34</f>
        <v>22</v>
      </c>
      <c r="C28" s="116" t="str">
        <f>'TEMPS-ponton'!C34</f>
        <v>SNCC 2</v>
      </c>
      <c r="D28" s="109">
        <f>Tcorr!G28</f>
        <v>0.03280092592592593</v>
      </c>
      <c r="E28" s="109">
        <f t="shared" si="0"/>
        <v>0.0042013888888888795</v>
      </c>
      <c r="F28" s="156" t="e">
        <f>D28-#REF!</f>
        <v>#REF!</v>
      </c>
      <c r="G28" s="159"/>
    </row>
    <row r="29" spans="2:7" ht="39.75" customHeight="1">
      <c r="B29" s="158">
        <f>'TEMPS-ponton'!B35</f>
        <v>23</v>
      </c>
      <c r="C29" s="116" t="str">
        <f>'TEMPS-ponton'!C35</f>
        <v>RCPM 1</v>
      </c>
      <c r="D29" s="109">
        <f>Tcorr!G29</f>
        <v>0.035787037037037006</v>
      </c>
      <c r="E29" s="109">
        <f t="shared" si="0"/>
        <v>0.007187499999999958</v>
      </c>
      <c r="F29" s="156" t="e">
        <f>D29-#REF!</f>
        <v>#REF!</v>
      </c>
      <c r="G29" s="159"/>
    </row>
    <row r="30" spans="2:7" ht="39.75" customHeight="1">
      <c r="B30" s="158">
        <f>'TEMPS-ponton'!B36</f>
        <v>24</v>
      </c>
      <c r="C30" s="116" t="str">
        <f>'TEMPS-ponton'!C36</f>
        <v>RSCC 2</v>
      </c>
      <c r="D30" s="109">
        <f>Tcorr!G30</f>
        <v>0.03501157407407407</v>
      </c>
      <c r="E30" s="109">
        <f t="shared" si="0"/>
        <v>0.006412037037037022</v>
      </c>
      <c r="F30" s="156" t="e">
        <f>D30-#REF!</f>
        <v>#REF!</v>
      </c>
      <c r="G30" s="159"/>
    </row>
    <row r="31" spans="2:7" ht="39.75" customHeight="1">
      <c r="B31" s="158">
        <f>'TEMPS-ponton'!B37</f>
        <v>25</v>
      </c>
      <c r="C31" s="116" t="str">
        <f>'TEMPS-ponton'!C37</f>
        <v>CERAMM</v>
      </c>
      <c r="D31" s="109">
        <f>Tcorr!G31</f>
        <v>0.031817129629629626</v>
      </c>
      <c r="E31" s="109">
        <f t="shared" si="0"/>
        <v>0.0032175925925925775</v>
      </c>
      <c r="F31" s="156" t="e">
        <f>D31-#REF!</f>
        <v>#REF!</v>
      </c>
      <c r="G31" s="159"/>
    </row>
    <row r="32" spans="2:7" ht="39.75" customHeight="1">
      <c r="B32" s="158">
        <f>'TEMPS-ponton'!B38</f>
        <v>26</v>
      </c>
      <c r="C32" s="116" t="str">
        <f>'TEMPS-ponton'!C38</f>
        <v>SNO 3</v>
      </c>
      <c r="D32" s="109">
        <f>Tcorr!G32</f>
        <v>0.0373148148148148</v>
      </c>
      <c r="E32" s="109">
        <f t="shared" si="0"/>
        <v>0.008715277777777752</v>
      </c>
      <c r="F32" s="156" t="e">
        <f>D32-#REF!</f>
        <v>#REF!</v>
      </c>
      <c r="G32" s="159"/>
    </row>
    <row r="33" spans="2:7" ht="39.75" customHeight="1">
      <c r="B33" s="158">
        <f>'TEMPS-ponton'!B39</f>
        <v>27</v>
      </c>
      <c r="C33" s="116" t="str">
        <f>'TEMPS-ponton'!C39</f>
        <v>Polytechnique 1</v>
      </c>
      <c r="D33" s="109">
        <f>Tcorr!G33</f>
        <v>0.034583333333333355</v>
      </c>
      <c r="E33" s="109">
        <f t="shared" si="0"/>
        <v>0.0059837962962963065</v>
      </c>
      <c r="F33" s="156" t="e">
        <f>D33-#REF!</f>
        <v>#REF!</v>
      </c>
      <c r="G33" s="159"/>
    </row>
    <row r="34" spans="2:7" ht="39.75" customHeight="1">
      <c r="B34" s="158">
        <f>'TEMPS-ponton'!B40</f>
        <v>28</v>
      </c>
      <c r="C34" s="116" t="str">
        <f>'TEMPS-ponton'!C40</f>
        <v>CSIBM</v>
      </c>
      <c r="D34" s="109">
        <f>Tcorr!G34</f>
        <v>0.03425925925925927</v>
      </c>
      <c r="E34" s="109">
        <f t="shared" si="0"/>
        <v>0.005659722222222219</v>
      </c>
      <c r="F34" s="156" t="e">
        <f>D34-#REF!</f>
        <v>#REF!</v>
      </c>
      <c r="G34" s="159"/>
    </row>
    <row r="35" spans="2:7" ht="39.75" customHeight="1">
      <c r="B35" s="158">
        <f>'TEMPS-ponton'!B41</f>
        <v>29</v>
      </c>
      <c r="C35" s="116" t="str">
        <f>'TEMPS-ponton'!C41</f>
        <v>SNCC 1</v>
      </c>
      <c r="D35" s="109">
        <f>Tcorr!G35</f>
        <v>0.030393518518518514</v>
      </c>
      <c r="E35" s="109">
        <f t="shared" si="0"/>
        <v>0.0017939814814814659</v>
      </c>
      <c r="F35" s="156" t="e">
        <f>D35-#REF!</f>
        <v>#REF!</v>
      </c>
      <c r="G35" s="159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4">
    <mergeCell ref="B3:G4"/>
    <mergeCell ref="E5:E6"/>
    <mergeCell ref="F5:F6"/>
    <mergeCell ref="G5:G6"/>
  </mergeCells>
  <printOptions horizontalCentered="1" verticalCentered="1"/>
  <pageMargins left="0" right="0" top="0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5"/>
  <sheetViews>
    <sheetView tabSelected="1" zoomScale="50" zoomScaleNormal="50" workbookViewId="0" topLeftCell="A3">
      <pane ySplit="4" topLeftCell="BM7" activePane="bottomLeft" state="frozen"/>
      <selection pane="topLeft" activeCell="A3" sqref="A3"/>
      <selection pane="bottomLeft" activeCell="G25" sqref="G25"/>
    </sheetView>
  </sheetViews>
  <sheetFormatPr defaultColWidth="11.421875" defaultRowHeight="12.75"/>
  <cols>
    <col min="1" max="1" width="2.00390625" style="41" customWidth="1"/>
    <col min="2" max="2" width="21.7109375" style="41" customWidth="1"/>
    <col min="3" max="3" width="42.7109375" style="41" customWidth="1"/>
    <col min="4" max="4" width="29.28125" style="41" customWidth="1"/>
    <col min="5" max="5" width="28.421875" style="66" customWidth="1"/>
    <col min="6" max="6" width="30.140625" style="41" customWidth="1"/>
    <col min="7" max="7" width="25.140625" style="41" customWidth="1"/>
    <col min="8" max="255" width="11.421875" style="41" customWidth="1"/>
  </cols>
  <sheetData>
    <row r="1" ht="30" customHeight="1"/>
    <row r="2" ht="30" customHeight="1"/>
    <row r="3" spans="2:8" ht="30" customHeight="1">
      <c r="B3" s="223" t="s">
        <v>277</v>
      </c>
      <c r="C3" s="223"/>
      <c r="D3" s="223"/>
      <c r="E3" s="223"/>
      <c r="F3" s="223"/>
      <c r="G3" s="223"/>
      <c r="H3" s="223"/>
    </row>
    <row r="4" spans="2:8" ht="30" customHeight="1">
      <c r="B4" s="223"/>
      <c r="C4" s="223"/>
      <c r="D4" s="223"/>
      <c r="E4" s="223"/>
      <c r="F4" s="223"/>
      <c r="G4" s="223"/>
      <c r="H4" s="223"/>
    </row>
    <row r="5" spans="2:8" s="43" customFormat="1" ht="37.5" customHeight="1">
      <c r="B5" s="149" t="str">
        <f>'TEMPS-ponton'!B12</f>
        <v>Record</v>
      </c>
      <c r="C5" s="95" t="str">
        <f>'TEMPS-ponton'!C12</f>
        <v>POLYTECHNIQUE-3
(Référence 2011)</v>
      </c>
      <c r="D5" s="150">
        <f>Tcorr!J6</f>
        <v>0.057141203703703736</v>
      </c>
      <c r="E5" s="226" t="s">
        <v>278</v>
      </c>
      <c r="F5" s="160" t="s">
        <v>279</v>
      </c>
      <c r="G5" s="227" t="s">
        <v>280</v>
      </c>
      <c r="H5" s="228" t="s">
        <v>41</v>
      </c>
    </row>
    <row r="6" spans="2:8" s="43" customFormat="1" ht="37.5" customHeight="1">
      <c r="B6" s="151" t="s">
        <v>229</v>
      </c>
      <c r="C6" s="152" t="s">
        <v>230</v>
      </c>
      <c r="D6" s="153" t="s">
        <v>281</v>
      </c>
      <c r="E6" s="226"/>
      <c r="F6" s="161">
        <v>0.0571412037037037</v>
      </c>
      <c r="G6" s="227"/>
      <c r="H6" s="227"/>
    </row>
    <row r="7" spans="2:13" ht="39.75" customHeight="1">
      <c r="B7" s="158">
        <f>'TEMPS-ponton'!B32</f>
        <v>20</v>
      </c>
      <c r="C7" s="116" t="str">
        <f>'TEMPS-ponton'!C32</f>
        <v>Polytechnique 3</v>
      </c>
      <c r="D7" s="161">
        <f>Tcorr!J26</f>
        <v>0.057141203703703736</v>
      </c>
      <c r="E7" s="162">
        <f aca="true" t="shared" si="0" ref="E7:E35">D7-$D$5</f>
        <v>0</v>
      </c>
      <c r="F7" s="163">
        <f aca="true" t="shared" si="1" ref="F7:F35">D7-$F$6</f>
        <v>0</v>
      </c>
      <c r="G7" s="159">
        <v>1</v>
      </c>
      <c r="H7" s="103" t="str">
        <f>'TEMPS-ponton'!I32</f>
        <v>G</v>
      </c>
      <c r="K7"/>
      <c r="L7"/>
      <c r="M7"/>
    </row>
    <row r="8" spans="2:13" ht="39.75" customHeight="1">
      <c r="B8" s="158">
        <f>'TEMPS-ponton'!B15</f>
        <v>3</v>
      </c>
      <c r="C8" s="116" t="str">
        <f>'TEMPS-ponton'!C15</f>
        <v>RCPM 3</v>
      </c>
      <c r="D8" s="161">
        <f>Tcorr!J9</f>
        <v>0.057881944444444444</v>
      </c>
      <c r="E8" s="162">
        <f t="shared" si="0"/>
        <v>0.0007407407407407085</v>
      </c>
      <c r="F8" s="163">
        <f t="shared" si="1"/>
        <v>0.0007407407407407432</v>
      </c>
      <c r="G8" s="159">
        <v>2</v>
      </c>
      <c r="H8" s="103" t="str">
        <f>'TEMPS-ponton'!I15</f>
        <v>G</v>
      </c>
      <c r="K8"/>
      <c r="L8"/>
      <c r="M8"/>
    </row>
    <row r="9" spans="2:13" ht="39.75" customHeight="1">
      <c r="B9" s="158">
        <f>'TEMPS-ponton'!B41</f>
        <v>29</v>
      </c>
      <c r="C9" s="116" t="str">
        <f>'TEMPS-ponton'!C41</f>
        <v>SNCC 1</v>
      </c>
      <c r="D9" s="161">
        <f>Tcorr!J35</f>
        <v>0.05995370370370373</v>
      </c>
      <c r="E9" s="162">
        <f t="shared" si="0"/>
        <v>0.0028124999999999956</v>
      </c>
      <c r="F9" s="163">
        <f t="shared" si="1"/>
        <v>0.0028125000000000303</v>
      </c>
      <c r="G9" s="159">
        <v>3</v>
      </c>
      <c r="H9" s="103" t="str">
        <f>'TEMPS-ponton'!I41</f>
        <v>G</v>
      </c>
      <c r="K9"/>
      <c r="L9"/>
      <c r="M9"/>
    </row>
    <row r="10" spans="2:13" ht="39.75" customHeight="1">
      <c r="B10" s="158">
        <f>'TEMPS-ponton'!B31</f>
        <v>19</v>
      </c>
      <c r="C10" s="116" t="str">
        <f>'TEMPS-ponton'!C31</f>
        <v>Polytechnique 2</v>
      </c>
      <c r="D10" s="161">
        <f>Tcorr!J25</f>
        <v>0.060208333333333364</v>
      </c>
      <c r="E10" s="162">
        <f t="shared" si="0"/>
        <v>0.003067129629629628</v>
      </c>
      <c r="F10" s="163">
        <f t="shared" si="1"/>
        <v>0.0030671296296296627</v>
      </c>
      <c r="G10" s="159">
        <v>4</v>
      </c>
      <c r="H10" s="103" t="str">
        <f>'TEMPS-ponton'!I31</f>
        <v>G</v>
      </c>
      <c r="K10"/>
      <c r="L10"/>
      <c r="M10"/>
    </row>
    <row r="11" spans="2:13" ht="39.75" customHeight="1">
      <c r="B11" s="158">
        <f>'TEMPS-ponton'!B20</f>
        <v>8</v>
      </c>
      <c r="C11" s="116" t="str">
        <f>'TEMPS-ponton'!C20</f>
        <v>ACVP 3</v>
      </c>
      <c r="D11" s="161">
        <f>Tcorr!J14</f>
        <v>0.0627199074074074</v>
      </c>
      <c r="E11" s="162">
        <f t="shared" si="0"/>
        <v>0.005578703703703669</v>
      </c>
      <c r="F11" s="163">
        <f t="shared" si="1"/>
        <v>0.005578703703703704</v>
      </c>
      <c r="G11" s="159">
        <v>5</v>
      </c>
      <c r="H11" s="103" t="str">
        <f>'TEMPS-ponton'!I20</f>
        <v>G</v>
      </c>
      <c r="K11"/>
      <c r="L11"/>
      <c r="M11"/>
    </row>
    <row r="12" spans="2:8" ht="39.75" customHeight="1">
      <c r="B12" s="158">
        <f>'TEMPS-ponton'!B19</f>
        <v>7</v>
      </c>
      <c r="C12" s="116" t="str">
        <f>'TEMPS-ponton'!C19</f>
        <v>RSCC 1</v>
      </c>
      <c r="D12" s="161">
        <f>Tcorr!J13</f>
        <v>0.06292824074074077</v>
      </c>
      <c r="E12" s="162">
        <f t="shared" si="0"/>
        <v>0.005787037037037035</v>
      </c>
      <c r="F12" s="163">
        <f t="shared" si="1"/>
        <v>0.00578703703703707</v>
      </c>
      <c r="G12" s="159">
        <v>6</v>
      </c>
      <c r="H12" s="103" t="str">
        <f>'TEMPS-ponton'!I19</f>
        <v>G</v>
      </c>
    </row>
    <row r="13" spans="2:8" ht="39.75" customHeight="1">
      <c r="B13" s="158">
        <f>'TEMPS-ponton'!B13</f>
        <v>1</v>
      </c>
      <c r="C13" s="103" t="str">
        <f>'TEMPS-ponton'!C13</f>
        <v>ACVP 5</v>
      </c>
      <c r="D13" s="161">
        <f>Tcorr!J7</f>
        <v>0.06340277777777781</v>
      </c>
      <c r="E13" s="162">
        <f t="shared" si="0"/>
        <v>0.006261574074074072</v>
      </c>
      <c r="F13" s="163">
        <f t="shared" si="1"/>
        <v>0.006261574074074107</v>
      </c>
      <c r="G13" s="159">
        <v>7</v>
      </c>
      <c r="H13" s="103" t="str">
        <f>'TEMPS-ponton'!I13</f>
        <v>G</v>
      </c>
    </row>
    <row r="14" spans="2:8" ht="39.75" customHeight="1">
      <c r="B14" s="158">
        <f>'TEMPS-ponton'!B22</f>
        <v>10</v>
      </c>
      <c r="C14" s="116" t="str">
        <f>'TEMPS-ponton'!C22</f>
        <v>Polytechnique 4</v>
      </c>
      <c r="D14" s="161">
        <f>Tcorr!J16</f>
        <v>0.06427083333333333</v>
      </c>
      <c r="E14" s="162">
        <f t="shared" si="0"/>
        <v>0.007129629629629597</v>
      </c>
      <c r="F14" s="163">
        <f t="shared" si="1"/>
        <v>0.007129629629629632</v>
      </c>
      <c r="G14" s="159">
        <v>8</v>
      </c>
      <c r="H14" s="103" t="str">
        <f>'TEMPS-ponton'!I22</f>
        <v>G</v>
      </c>
    </row>
    <row r="15" spans="2:8" ht="39.75" customHeight="1">
      <c r="B15" s="158">
        <f>'TEMPS-ponton'!B37</f>
        <v>25</v>
      </c>
      <c r="C15" s="116" t="str">
        <f>'TEMPS-ponton'!C37</f>
        <v>CERAMM</v>
      </c>
      <c r="D15" s="161">
        <f>Tcorr!J31</f>
        <v>0.0645486111111111</v>
      </c>
      <c r="E15" s="162">
        <f t="shared" si="0"/>
        <v>0.007407407407407363</v>
      </c>
      <c r="F15" s="163">
        <f t="shared" si="1"/>
        <v>0.007407407407407397</v>
      </c>
      <c r="G15" s="159">
        <v>9</v>
      </c>
      <c r="H15" s="103" t="str">
        <f>'TEMPS-ponton'!I37</f>
        <v>G</v>
      </c>
    </row>
    <row r="16" spans="2:8" ht="39.75" customHeight="1">
      <c r="B16" s="158">
        <f>'TEMPS-ponton'!B34</f>
        <v>22</v>
      </c>
      <c r="C16" s="116" t="str">
        <f>'TEMPS-ponton'!C34</f>
        <v>SNCC 2</v>
      </c>
      <c r="D16" s="161">
        <f>Tcorr!J28</f>
        <v>0.06548611111111113</v>
      </c>
      <c r="E16" s="162">
        <f t="shared" si="0"/>
        <v>0.008344907407407398</v>
      </c>
      <c r="F16" s="163">
        <f t="shared" si="1"/>
        <v>0.008344907407407433</v>
      </c>
      <c r="G16" s="159">
        <v>10</v>
      </c>
      <c r="H16" s="103" t="str">
        <f>'TEMPS-ponton'!I34</f>
        <v>M</v>
      </c>
    </row>
    <row r="17" spans="2:8" ht="39.75" customHeight="1">
      <c r="B17" s="158">
        <f>'TEMPS-ponton'!B23</f>
        <v>11</v>
      </c>
      <c r="C17" s="116" t="str">
        <f>'TEMPS-ponton'!C23</f>
        <v>AMMH</v>
      </c>
      <c r="D17" s="161">
        <f>Tcorr!J17</f>
        <v>0.06550925925925927</v>
      </c>
      <c r="E17" s="162">
        <f t="shared" si="0"/>
        <v>0.008368055555555531</v>
      </c>
      <c r="F17" s="163">
        <f t="shared" si="1"/>
        <v>0.008368055555555566</v>
      </c>
      <c r="G17" s="159">
        <v>11</v>
      </c>
      <c r="H17" s="103" t="str">
        <f>'TEMPS-ponton'!I23</f>
        <v>G</v>
      </c>
    </row>
    <row r="18" spans="2:8" ht="39.75" customHeight="1">
      <c r="B18" s="158">
        <f>'TEMPS-ponton'!B33</f>
        <v>21</v>
      </c>
      <c r="C18" s="116" t="str">
        <f>'TEMPS-ponton'!C33</f>
        <v>SNO 2</v>
      </c>
      <c r="D18" s="161">
        <f>Tcorr!J27</f>
        <v>0.06570601851851854</v>
      </c>
      <c r="E18" s="162">
        <f t="shared" si="0"/>
        <v>0.008564814814814803</v>
      </c>
      <c r="F18" s="163">
        <f t="shared" si="1"/>
        <v>0.008564814814814838</v>
      </c>
      <c r="G18" s="159">
        <v>12</v>
      </c>
      <c r="H18" s="103" t="str">
        <f>'TEMPS-ponton'!I33</f>
        <v>G</v>
      </c>
    </row>
    <row r="19" spans="2:8" ht="39.75" customHeight="1">
      <c r="B19" s="158">
        <f>'TEMPS-ponton'!B16</f>
        <v>4</v>
      </c>
      <c r="C19" s="116" t="str">
        <f>'TEMPS-ponton'!C16</f>
        <v>CNV</v>
      </c>
      <c r="D19" s="161">
        <f>Tcorr!J10</f>
        <v>0.06627314814814816</v>
      </c>
      <c r="E19" s="162">
        <f t="shared" si="0"/>
        <v>0.009131944444444429</v>
      </c>
      <c r="F19" s="163">
        <f t="shared" si="1"/>
        <v>0.009131944444444463</v>
      </c>
      <c r="G19" s="159">
        <v>13</v>
      </c>
      <c r="H19" s="103" t="str">
        <f>'TEMPS-ponton'!I16</f>
        <v>G</v>
      </c>
    </row>
    <row r="20" spans="2:8" ht="39.75" customHeight="1">
      <c r="B20" s="158">
        <f>'TEMPS-ponton'!B30</f>
        <v>18</v>
      </c>
      <c r="C20" s="116" t="str">
        <f>'TEMPS-ponton'!C30</f>
        <v>ACVP 4</v>
      </c>
      <c r="D20" s="161">
        <f>Tcorr!J24</f>
        <v>0.06756944444444446</v>
      </c>
      <c r="E20" s="162">
        <f t="shared" si="0"/>
        <v>0.010428240740740724</v>
      </c>
      <c r="F20" s="163">
        <f t="shared" si="1"/>
        <v>0.010428240740740759</v>
      </c>
      <c r="G20" s="159">
        <v>14</v>
      </c>
      <c r="H20" s="103" t="str">
        <f>'TEMPS-ponton'!I30</f>
        <v>F</v>
      </c>
    </row>
    <row r="21" spans="2:8" ht="39.75" customHeight="1">
      <c r="B21" s="158">
        <f>'TEMPS-ponton'!B40</f>
        <v>28</v>
      </c>
      <c r="C21" s="116" t="str">
        <f>'TEMPS-ponton'!C40</f>
        <v>CSIBM</v>
      </c>
      <c r="D21" s="161">
        <f>Tcorr!J34</f>
        <v>0.06846064814814817</v>
      </c>
      <c r="E21" s="162">
        <f t="shared" si="0"/>
        <v>0.011319444444444438</v>
      </c>
      <c r="F21" s="163">
        <f t="shared" si="1"/>
        <v>0.011319444444444472</v>
      </c>
      <c r="G21" s="159">
        <v>15</v>
      </c>
      <c r="H21" s="103" t="str">
        <f>'TEMPS-ponton'!I40</f>
        <v>G</v>
      </c>
    </row>
    <row r="22" spans="2:8" ht="39.75" customHeight="1">
      <c r="B22" s="158">
        <f>'TEMPS-ponton'!B21</f>
        <v>9</v>
      </c>
      <c r="C22" s="103" t="str">
        <f>'TEMPS-ponton'!C21</f>
        <v>SNO 1</v>
      </c>
      <c r="D22" s="161">
        <f>Tcorr!J15</f>
        <v>0.06950231481481484</v>
      </c>
      <c r="E22" s="162">
        <f t="shared" si="0"/>
        <v>0.0123611111111111</v>
      </c>
      <c r="F22" s="163">
        <f t="shared" si="1"/>
        <v>0.012361111111111135</v>
      </c>
      <c r="G22" s="159">
        <v>16</v>
      </c>
      <c r="H22" s="103" t="str">
        <f>'TEMPS-ponton'!I21</f>
        <v>G</v>
      </c>
    </row>
    <row r="23" spans="2:8" ht="39.75" customHeight="1">
      <c r="B23" s="158">
        <f>'TEMPS-ponton'!B39</f>
        <v>27</v>
      </c>
      <c r="C23" s="116" t="str">
        <f>'TEMPS-ponton'!C39</f>
        <v>Polytechnique 1</v>
      </c>
      <c r="D23" s="161">
        <f>Tcorr!J33</f>
        <v>0.06971064814814815</v>
      </c>
      <c r="E23" s="162">
        <f t="shared" si="0"/>
        <v>0.012569444444444411</v>
      </c>
      <c r="F23" s="163">
        <f t="shared" si="1"/>
        <v>0.012569444444444446</v>
      </c>
      <c r="G23" s="159">
        <v>17</v>
      </c>
      <c r="H23" s="103" t="str">
        <f>'TEMPS-ponton'!I39</f>
        <v>F</v>
      </c>
    </row>
    <row r="24" spans="2:8" ht="39.75" customHeight="1">
      <c r="B24" s="158">
        <f>'TEMPS-ponton'!B26</f>
        <v>14</v>
      </c>
      <c r="C24" s="116" t="str">
        <f>'TEMPS-ponton'!C26</f>
        <v>RSCC 3</v>
      </c>
      <c r="D24" s="161">
        <f>Tcorr!J20</f>
        <v>0.07025462962962958</v>
      </c>
      <c r="E24" s="162">
        <f t="shared" si="0"/>
        <v>0.013113425925925848</v>
      </c>
      <c r="F24" s="163">
        <f t="shared" si="1"/>
        <v>0.013113425925925883</v>
      </c>
      <c r="G24" s="159">
        <v>18</v>
      </c>
      <c r="H24" s="103" t="str">
        <f>'TEMPS-ponton'!I26</f>
        <v>M</v>
      </c>
    </row>
    <row r="25" spans="2:8" ht="39.75" customHeight="1">
      <c r="B25" s="158">
        <f>'TEMPS-ponton'!B17</f>
        <v>5</v>
      </c>
      <c r="C25" s="116" t="str">
        <f>'TEMPS-ponton'!C17</f>
        <v>ACVP 6</v>
      </c>
      <c r="D25" s="161">
        <f>Tcorr!J11</f>
        <v>0.07037037037037036</v>
      </c>
      <c r="E25" s="162">
        <f t="shared" si="0"/>
        <v>0.013229166666666625</v>
      </c>
      <c r="F25" s="163">
        <f t="shared" si="1"/>
        <v>0.01322916666666666</v>
      </c>
      <c r="G25" s="159">
        <v>19</v>
      </c>
      <c r="H25" s="103" t="str">
        <f>'TEMPS-ponton'!I17</f>
        <v>G</v>
      </c>
    </row>
    <row r="26" spans="2:8" ht="39.75" customHeight="1">
      <c r="B26" s="158">
        <f>'TEMPS-ponton'!B36</f>
        <v>24</v>
      </c>
      <c r="C26" s="116" t="str">
        <f>'TEMPS-ponton'!C36</f>
        <v>RSCC 2</v>
      </c>
      <c r="D26" s="161">
        <f>Tcorr!J30</f>
        <v>0.07059027777777777</v>
      </c>
      <c r="E26" s="162">
        <f t="shared" si="0"/>
        <v>0.01344907407407403</v>
      </c>
      <c r="F26" s="163">
        <f t="shared" si="1"/>
        <v>0.013449074074074065</v>
      </c>
      <c r="G26" s="159">
        <v>20</v>
      </c>
      <c r="H26" s="103" t="str">
        <f>'TEMPS-ponton'!I36</f>
        <v>F</v>
      </c>
    </row>
    <row r="27" spans="2:8" ht="39.75" customHeight="1">
      <c r="B27" s="158">
        <f>'TEMPS-ponton'!B24</f>
        <v>12</v>
      </c>
      <c r="C27" s="116" t="str">
        <f>'TEMPS-ponton'!C24</f>
        <v>RCPM 5</v>
      </c>
      <c r="D27" s="161">
        <f>Tcorr!J18</f>
        <v>0.07069444444444445</v>
      </c>
      <c r="E27" s="162">
        <f t="shared" si="0"/>
        <v>0.013553240740740713</v>
      </c>
      <c r="F27" s="163">
        <f t="shared" si="1"/>
        <v>0.013553240740740748</v>
      </c>
      <c r="G27" s="159">
        <v>21</v>
      </c>
      <c r="H27" s="103" t="str">
        <f>'TEMPS-ponton'!I24</f>
        <v>G</v>
      </c>
    </row>
    <row r="28" spans="2:8" ht="39.75" customHeight="1">
      <c r="B28" s="158">
        <f>'TEMPS-ponton'!B35</f>
        <v>23</v>
      </c>
      <c r="C28" s="116" t="str">
        <f>'TEMPS-ponton'!C35</f>
        <v>RCPM 1</v>
      </c>
      <c r="D28" s="161">
        <f>Tcorr!J29</f>
        <v>0.07079861111111108</v>
      </c>
      <c r="E28" s="162">
        <f t="shared" si="0"/>
        <v>0.01365740740740734</v>
      </c>
      <c r="F28" s="163">
        <f t="shared" si="1"/>
        <v>0.013657407407407375</v>
      </c>
      <c r="G28" s="159">
        <v>22</v>
      </c>
      <c r="H28" s="103" t="str">
        <f>'TEMPS-ponton'!I35</f>
        <v>F</v>
      </c>
    </row>
    <row r="29" spans="2:8" ht="39.75" customHeight="1">
      <c r="B29" s="158">
        <f>'TEMPS-ponton'!B28</f>
        <v>16</v>
      </c>
      <c r="C29" s="116" t="str">
        <f>'TEMPS-ponton'!C28</f>
        <v>CAC</v>
      </c>
      <c r="D29" s="161">
        <f>Tcorr!J22</f>
        <v>0.07090277777777776</v>
      </c>
      <c r="E29" s="162">
        <f t="shared" si="0"/>
        <v>0.013761574074074023</v>
      </c>
      <c r="F29" s="163">
        <f t="shared" si="1"/>
        <v>0.013761574074074058</v>
      </c>
      <c r="G29" s="159">
        <v>23</v>
      </c>
      <c r="H29" s="103" t="str">
        <f>'TEMPS-ponton'!I28</f>
        <v>M</v>
      </c>
    </row>
    <row r="30" spans="2:8" ht="39.75" customHeight="1">
      <c r="B30" s="158">
        <f>'TEMPS-ponton'!B18</f>
        <v>6</v>
      </c>
      <c r="C30" s="116" t="str">
        <f>'TEMPS-ponton'!C18</f>
        <v>ACVP 2</v>
      </c>
      <c r="D30" s="161">
        <f>Tcorr!J12</f>
        <v>0.07210648148148147</v>
      </c>
      <c r="E30" s="162">
        <f t="shared" si="0"/>
        <v>0.01496527777777773</v>
      </c>
      <c r="F30" s="163">
        <f t="shared" si="1"/>
        <v>0.014965277777777765</v>
      </c>
      <c r="G30" s="159">
        <v>24</v>
      </c>
      <c r="H30" s="103" t="str">
        <f>'TEMPS-ponton'!I18</f>
        <v>F</v>
      </c>
    </row>
    <row r="31" spans="2:8" ht="39.75" customHeight="1">
      <c r="B31" s="158">
        <f>'TEMPS-ponton'!B25</f>
        <v>13</v>
      </c>
      <c r="C31" s="116" t="str">
        <f>'TEMPS-ponton'!C25</f>
        <v>ANFA 2</v>
      </c>
      <c r="D31" s="161">
        <f>Tcorr!J19</f>
        <v>0.07353009259259263</v>
      </c>
      <c r="E31" s="162">
        <f t="shared" si="0"/>
        <v>0.016388888888888897</v>
      </c>
      <c r="F31" s="163">
        <f t="shared" si="1"/>
        <v>0.016388888888888932</v>
      </c>
      <c r="G31" s="159">
        <v>25</v>
      </c>
      <c r="H31" s="103" t="str">
        <f>'TEMPS-ponton'!I25</f>
        <v>M</v>
      </c>
    </row>
    <row r="32" spans="2:8" ht="39.75" customHeight="1">
      <c r="B32" s="158">
        <f>'TEMPS-ponton'!B14</f>
        <v>2</v>
      </c>
      <c r="C32" s="116" t="str">
        <f>'TEMPS-ponton'!C14</f>
        <v>RCPM 2</v>
      </c>
      <c r="D32" s="161">
        <f>Tcorr!J8</f>
        <v>0.07557870370370368</v>
      </c>
      <c r="E32" s="162">
        <f t="shared" si="0"/>
        <v>0.01843749999999994</v>
      </c>
      <c r="F32" s="163">
        <f t="shared" si="1"/>
        <v>0.018437499999999975</v>
      </c>
      <c r="G32" s="159">
        <v>26</v>
      </c>
      <c r="H32" s="103" t="str">
        <f>'TEMPS-ponton'!I14</f>
        <v>F</v>
      </c>
    </row>
    <row r="33" spans="2:8" ht="39.75" customHeight="1">
      <c r="B33" s="158">
        <f>'TEMPS-ponton'!B38</f>
        <v>26</v>
      </c>
      <c r="C33" s="116" t="str">
        <f>'TEMPS-ponton'!C38</f>
        <v>SNO 3</v>
      </c>
      <c r="D33" s="161">
        <f>Tcorr!J32</f>
        <v>0.07671296296296298</v>
      </c>
      <c r="E33" s="162">
        <f t="shared" si="0"/>
        <v>0.019571759259259247</v>
      </c>
      <c r="F33" s="163">
        <f t="shared" si="1"/>
        <v>0.019571759259259282</v>
      </c>
      <c r="G33" s="159">
        <v>27</v>
      </c>
      <c r="H33" s="103" t="str">
        <f>'TEMPS-ponton'!I38</f>
        <v>M</v>
      </c>
    </row>
    <row r="34" spans="2:8" ht="39.75" customHeight="1">
      <c r="B34" s="158">
        <f>'TEMPS-ponton'!B27</f>
        <v>15</v>
      </c>
      <c r="C34" s="116" t="str">
        <f>'TEMPS-ponton'!C27</f>
        <v>ANFA 1</v>
      </c>
      <c r="D34" s="161">
        <f>Tcorr!J21</f>
        <v>0.07878472222222221</v>
      </c>
      <c r="E34" s="162">
        <f t="shared" si="0"/>
        <v>0.02164351851851848</v>
      </c>
      <c r="F34" s="163">
        <f t="shared" si="1"/>
        <v>0.021643518518518513</v>
      </c>
      <c r="G34" s="159">
        <v>28</v>
      </c>
      <c r="H34" s="103" t="str">
        <f>'TEMPS-ponton'!I27</f>
        <v>M</v>
      </c>
    </row>
    <row r="35" spans="2:8" ht="39.75" customHeight="1">
      <c r="B35" s="158">
        <f>'TEMPS-ponton'!B29</f>
        <v>17</v>
      </c>
      <c r="C35" s="116" t="str">
        <f>'TEMPS-ponton'!C29</f>
        <v>RCPM 4</v>
      </c>
      <c r="D35" s="161">
        <f>Tcorr!J23</f>
        <v>0.08003472222222224</v>
      </c>
      <c r="E35" s="162">
        <f t="shared" si="0"/>
        <v>0.022893518518518507</v>
      </c>
      <c r="F35" s="163">
        <f t="shared" si="1"/>
        <v>0.022893518518518542</v>
      </c>
      <c r="G35" s="159">
        <v>29</v>
      </c>
      <c r="H35" s="103" t="str">
        <f>'TEMPS-ponton'!I29</f>
        <v>G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4">
    <mergeCell ref="B3:H4"/>
    <mergeCell ref="E5:E6"/>
    <mergeCell ref="G5:G6"/>
    <mergeCell ref="H5:H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35"/>
  <sheetViews>
    <sheetView zoomScale="50" zoomScaleNormal="50" workbookViewId="0" topLeftCell="A4">
      <pane ySplit="3" topLeftCell="BM7" activePane="bottomLeft" state="frozen"/>
      <selection pane="topLeft" activeCell="A4" sqref="A4"/>
      <selection pane="bottomLeft" activeCell="B6" sqref="B6"/>
    </sheetView>
  </sheetViews>
  <sheetFormatPr defaultColWidth="11.421875" defaultRowHeight="12.75"/>
  <cols>
    <col min="1" max="1" width="2.00390625" style="41" customWidth="1"/>
    <col min="2" max="2" width="12.28125" style="41" customWidth="1"/>
    <col min="3" max="3" width="42.7109375" style="41" customWidth="1"/>
    <col min="4" max="6" width="25.7109375" style="41" customWidth="1"/>
    <col min="7" max="7" width="29.00390625" style="164" customWidth="1"/>
    <col min="8" max="8" width="3.140625" style="164" customWidth="1"/>
    <col min="9" max="255" width="11.421875" style="41" customWidth="1"/>
  </cols>
  <sheetData>
    <row r="4" spans="2:7" ht="70.5" customHeight="1">
      <c r="B4" s="229" t="s">
        <v>282</v>
      </c>
      <c r="C4" s="229"/>
      <c r="D4" s="229"/>
      <c r="E4" s="229"/>
      <c r="F4" s="229"/>
      <c r="G4" s="229"/>
    </row>
    <row r="5" spans="2:8" s="43" customFormat="1" ht="49.5" customHeight="1">
      <c r="B5" s="68" t="s">
        <v>283</v>
      </c>
      <c r="C5" s="69" t="s">
        <v>230</v>
      </c>
      <c r="D5" s="165" t="s">
        <v>284</v>
      </c>
      <c r="E5" s="165" t="s">
        <v>284</v>
      </c>
      <c r="F5" s="165" t="s">
        <v>284</v>
      </c>
      <c r="G5" s="230" t="s">
        <v>285</v>
      </c>
      <c r="H5" s="164"/>
    </row>
    <row r="6" spans="2:8" s="43" customFormat="1" ht="36" customHeight="1">
      <c r="B6" s="231" t="s">
        <v>286</v>
      </c>
      <c r="C6" s="231"/>
      <c r="D6" s="166" t="s">
        <v>287</v>
      </c>
      <c r="E6" s="166" t="s">
        <v>288</v>
      </c>
      <c r="F6" s="166" t="s">
        <v>289</v>
      </c>
      <c r="G6" s="230"/>
      <c r="H6" s="164"/>
    </row>
    <row r="7" spans="2:7" ht="49.5" customHeight="1">
      <c r="B7" s="55">
        <f>'TEMPS-ponton'!B29</f>
        <v>17</v>
      </c>
      <c r="C7" s="82" t="str">
        <f>'TEMPS-ponton'!C29</f>
        <v>RCPM 4</v>
      </c>
      <c r="D7" s="167">
        <f>Tcorr!N23</f>
        <v>0.001145833333333346</v>
      </c>
      <c r="E7" s="167">
        <f>Tcorr!Q23</f>
        <v>0.0010648148148148517</v>
      </c>
      <c r="F7" s="168">
        <f aca="true" t="shared" si="0" ref="F7:F35">D7+E7</f>
        <v>0.0022106481481481977</v>
      </c>
      <c r="G7" s="169">
        <v>1</v>
      </c>
    </row>
    <row r="8" spans="2:7" ht="49.5" customHeight="1">
      <c r="B8" s="55">
        <f>'TEMPS-ponton'!B31</f>
        <v>19</v>
      </c>
      <c r="C8" s="82" t="str">
        <f>'TEMPS-ponton'!C31</f>
        <v>Polytechnique 2</v>
      </c>
      <c r="D8" s="167">
        <f>Tcorr!N25</f>
        <v>0.001134259259259307</v>
      </c>
      <c r="E8" s="167">
        <f>Tcorr!Q25</f>
        <v>0.0012500000000000289</v>
      </c>
      <c r="F8" s="168">
        <f t="shared" si="0"/>
        <v>0.002384259259259336</v>
      </c>
      <c r="G8" s="169">
        <v>2</v>
      </c>
    </row>
    <row r="9" spans="2:7" ht="49.5" customHeight="1">
      <c r="B9" s="55">
        <f>'TEMPS-ponton'!B32</f>
        <v>20</v>
      </c>
      <c r="C9" s="82" t="str">
        <f>'TEMPS-ponton'!C32</f>
        <v>Polytechnique 3</v>
      </c>
      <c r="D9" s="167">
        <f>Tcorr!N26</f>
        <v>0.0012037037037037068</v>
      </c>
      <c r="E9" s="167">
        <f>Tcorr!Q26</f>
        <v>0.0012037037037037068</v>
      </c>
      <c r="F9" s="168">
        <f t="shared" si="0"/>
        <v>0.0024074074074074137</v>
      </c>
      <c r="G9" s="169">
        <v>3</v>
      </c>
    </row>
    <row r="10" spans="2:7" ht="49.5" customHeight="1">
      <c r="B10" s="55">
        <f>'TEMPS-ponton'!B41</f>
        <v>29</v>
      </c>
      <c r="C10" s="82" t="str">
        <f>'TEMPS-ponton'!C41</f>
        <v>SNCC 1</v>
      </c>
      <c r="D10" s="167">
        <f>Tcorr!N35</f>
        <v>0.001331018518518523</v>
      </c>
      <c r="E10" s="167">
        <f>Tcorr!Q35</f>
        <v>0.0010995370370370239</v>
      </c>
      <c r="F10" s="168">
        <f t="shared" si="0"/>
        <v>0.002430555555555547</v>
      </c>
      <c r="G10" s="169">
        <v>4</v>
      </c>
    </row>
    <row r="11" spans="2:7" ht="49.5" customHeight="1">
      <c r="B11" s="55">
        <f>'TEMPS-ponton'!B13</f>
        <v>1</v>
      </c>
      <c r="C11" s="82" t="str">
        <f>'TEMPS-ponton'!C13</f>
        <v>ACVP 5</v>
      </c>
      <c r="D11" s="167">
        <f>Tcorr!N7</f>
        <v>0.0011805555555555736</v>
      </c>
      <c r="E11" s="167">
        <f>Tcorr!Q7</f>
        <v>0.0012615740740740677</v>
      </c>
      <c r="F11" s="168">
        <f t="shared" si="0"/>
        <v>0.0024421296296296413</v>
      </c>
      <c r="G11" s="169">
        <v>5</v>
      </c>
    </row>
    <row r="12" spans="2:7" ht="49.5" customHeight="1">
      <c r="B12" s="55">
        <f>'TEMPS-ponton'!B15</f>
        <v>3</v>
      </c>
      <c r="C12" s="82" t="str">
        <f>'TEMPS-ponton'!C15</f>
        <v>RCPM 3</v>
      </c>
      <c r="D12" s="167">
        <f>Tcorr!N9</f>
        <v>0.0013078703703703343</v>
      </c>
      <c r="E12" s="167">
        <f>Tcorr!Q9</f>
        <v>0.0012499999999999734</v>
      </c>
      <c r="F12" s="168">
        <f t="shared" si="0"/>
        <v>0.0025578703703703076</v>
      </c>
      <c r="G12" s="169">
        <v>6</v>
      </c>
    </row>
    <row r="13" spans="2:7" ht="49.5" customHeight="1">
      <c r="B13" s="55">
        <f>'TEMPS-ponton'!B19</f>
        <v>7</v>
      </c>
      <c r="C13" s="82" t="str">
        <f>'TEMPS-ponton'!C19</f>
        <v>RSCC 1</v>
      </c>
      <c r="D13" s="167">
        <f>Tcorr!N13</f>
        <v>0.0013425925925926174</v>
      </c>
      <c r="E13" s="167">
        <f>Tcorr!Q13</f>
        <v>0.0012384259259259345</v>
      </c>
      <c r="F13" s="168">
        <f t="shared" si="0"/>
        <v>0.002581018518518552</v>
      </c>
      <c r="G13" s="169">
        <v>7</v>
      </c>
    </row>
    <row r="14" spans="2:7" ht="49.5" customHeight="1">
      <c r="B14" s="55">
        <f>'TEMPS-ponton'!B40</f>
        <v>28</v>
      </c>
      <c r="C14" s="82" t="str">
        <f>'TEMPS-ponton'!C40</f>
        <v>CSIBM</v>
      </c>
      <c r="D14" s="167">
        <f>Tcorr!N34</f>
        <v>0.0013773148148147896</v>
      </c>
      <c r="E14" s="167">
        <f>Tcorr!Q34</f>
        <v>0.0012615740740740677</v>
      </c>
      <c r="F14" s="168">
        <f t="shared" si="0"/>
        <v>0.0026388888888888573</v>
      </c>
      <c r="G14" s="169">
        <v>8</v>
      </c>
    </row>
    <row r="15" spans="2:7" ht="49.5" customHeight="1">
      <c r="B15" s="55">
        <f>'TEMPS-ponton'!B30</f>
        <v>18</v>
      </c>
      <c r="C15" s="82" t="str">
        <f>'TEMPS-ponton'!C30</f>
        <v>ACVP 4</v>
      </c>
      <c r="D15" s="167">
        <f>Tcorr!N24</f>
        <v>0.0012500000000000289</v>
      </c>
      <c r="E15" s="167">
        <f>Tcorr!Q24</f>
        <v>0.001574074074074061</v>
      </c>
      <c r="F15" s="168">
        <f t="shared" si="0"/>
        <v>0.00282407407407409</v>
      </c>
      <c r="G15" s="169">
        <v>9</v>
      </c>
    </row>
    <row r="16" spans="2:7" ht="49.5" customHeight="1">
      <c r="B16" s="55">
        <f>'TEMPS-ponton'!B17</f>
        <v>5</v>
      </c>
      <c r="C16" s="82" t="str">
        <f>'TEMPS-ponton'!C17</f>
        <v>ACVP 6</v>
      </c>
      <c r="D16" s="167">
        <f>Tcorr!N11</f>
        <v>0.001493055555555567</v>
      </c>
      <c r="E16" s="167">
        <f>Tcorr!Q11</f>
        <v>0.0014236111111111116</v>
      </c>
      <c r="F16" s="168">
        <f t="shared" si="0"/>
        <v>0.0029166666666666785</v>
      </c>
      <c r="G16" s="169">
        <v>10</v>
      </c>
    </row>
    <row r="17" spans="2:7" ht="49.5" customHeight="1">
      <c r="B17" s="55">
        <f>'TEMPS-ponton'!B20</f>
        <v>8</v>
      </c>
      <c r="C17" s="82" t="str">
        <f>'TEMPS-ponton'!C20</f>
        <v>ACVP 3</v>
      </c>
      <c r="D17" s="167">
        <f>Tcorr!N14</f>
        <v>0.0014814814814814725</v>
      </c>
      <c r="E17" s="167">
        <f>Tcorr!Q14</f>
        <v>0.0014467592592592449</v>
      </c>
      <c r="F17" s="168">
        <f t="shared" si="0"/>
        <v>0.0029282407407407174</v>
      </c>
      <c r="G17" s="169">
        <v>11</v>
      </c>
    </row>
    <row r="18" spans="2:7" ht="49.5" customHeight="1">
      <c r="B18" s="55">
        <f>'TEMPS-ponton'!B26</f>
        <v>14</v>
      </c>
      <c r="C18" s="82" t="str">
        <f>'TEMPS-ponton'!C26</f>
        <v>RSCC 3</v>
      </c>
      <c r="D18" s="167">
        <f>Tcorr!N20</f>
        <v>0.0015277777777777946</v>
      </c>
      <c r="E18" s="167">
        <f>Tcorr!Q20</f>
        <v>0.0015046296296296058</v>
      </c>
      <c r="F18" s="168">
        <f t="shared" si="0"/>
        <v>0.0030324074074074003</v>
      </c>
      <c r="G18" s="169">
        <v>12</v>
      </c>
    </row>
    <row r="19" spans="2:7" ht="49.5" customHeight="1">
      <c r="B19" s="55">
        <f>'TEMPS-ponton'!B37</f>
        <v>25</v>
      </c>
      <c r="C19" s="82" t="str">
        <f>'TEMPS-ponton'!C37</f>
        <v>CERAMM</v>
      </c>
      <c r="D19" s="167">
        <f>Tcorr!N31</f>
        <v>0.0015393518518518334</v>
      </c>
      <c r="E19" s="167">
        <f>Tcorr!Q31</f>
        <v>0.001574074074074061</v>
      </c>
      <c r="F19" s="168">
        <f t="shared" si="0"/>
        <v>0.0031134259259258945</v>
      </c>
      <c r="G19" s="169">
        <v>13</v>
      </c>
    </row>
    <row r="20" spans="2:7" ht="49.5" customHeight="1">
      <c r="B20" s="55">
        <f>'TEMPS-ponton'!B39</f>
        <v>27</v>
      </c>
      <c r="C20" s="82" t="str">
        <f>'TEMPS-ponton'!C39</f>
        <v>Polytechnique 1</v>
      </c>
      <c r="D20" s="167">
        <f>Tcorr!N33</f>
        <v>0.0014699074074073781</v>
      </c>
      <c r="E20" s="167">
        <f>Tcorr!Q33</f>
        <v>0.0017013888888888773</v>
      </c>
      <c r="F20" s="168">
        <f t="shared" si="0"/>
        <v>0.0031712962962962554</v>
      </c>
      <c r="G20" s="169">
        <v>14</v>
      </c>
    </row>
    <row r="21" spans="2:7" ht="49.5" customHeight="1">
      <c r="B21" s="55">
        <f>'TEMPS-ponton'!B22</f>
        <v>10</v>
      </c>
      <c r="C21" s="82" t="str">
        <f>'TEMPS-ponton'!C22</f>
        <v>Polytechnique 4</v>
      </c>
      <c r="D21" s="167">
        <f>Tcorr!N16</f>
        <v>0.0017013888888888773</v>
      </c>
      <c r="E21" s="167">
        <f>Tcorr!Q16</f>
        <v>0.0014930555555555114</v>
      </c>
      <c r="F21" s="168">
        <f t="shared" si="0"/>
        <v>0.0031944444444443887</v>
      </c>
      <c r="G21" s="169">
        <v>15</v>
      </c>
    </row>
    <row r="22" spans="2:7" ht="49.5" customHeight="1">
      <c r="B22" s="55">
        <f>'TEMPS-ponton'!B25</f>
        <v>13</v>
      </c>
      <c r="C22" s="82" t="str">
        <f>'TEMPS-ponton'!C25</f>
        <v>ANFA 2</v>
      </c>
      <c r="D22" s="167">
        <f>Tcorr!N19</f>
        <v>0.0015972222222221943</v>
      </c>
      <c r="E22" s="167">
        <f>Tcorr!Q19</f>
        <v>0.001678240740740744</v>
      </c>
      <c r="F22" s="168">
        <f t="shared" si="0"/>
        <v>0.0032754629629629384</v>
      </c>
      <c r="G22" s="169">
        <v>16</v>
      </c>
    </row>
    <row r="23" spans="2:7" ht="49.5" customHeight="1">
      <c r="B23" s="55">
        <f>'TEMPS-ponton'!B21</f>
        <v>9</v>
      </c>
      <c r="C23" s="82" t="str">
        <f>'TEMPS-ponton'!C21</f>
        <v>SNO 1</v>
      </c>
      <c r="D23" s="167">
        <f>Tcorr!N15</f>
        <v>0.0016319444444444775</v>
      </c>
      <c r="E23" s="167">
        <f>Tcorr!Q15</f>
        <v>0.0016550925925926108</v>
      </c>
      <c r="F23" s="168">
        <f t="shared" si="0"/>
        <v>0.0032870370370370883</v>
      </c>
      <c r="G23" s="169">
        <v>17</v>
      </c>
    </row>
    <row r="24" spans="2:7" ht="49.5" customHeight="1">
      <c r="B24" s="55">
        <f>'TEMPS-ponton'!B35</f>
        <v>23</v>
      </c>
      <c r="C24" s="82" t="str">
        <f>'TEMPS-ponton'!C35</f>
        <v>RCPM 1</v>
      </c>
      <c r="D24" s="167">
        <f>Tcorr!N29</f>
        <v>0.0015856481481481555</v>
      </c>
      <c r="E24" s="167">
        <f>Tcorr!Q29</f>
        <v>0.001736111111111105</v>
      </c>
      <c r="F24" s="168">
        <f t="shared" si="0"/>
        <v>0.0033217592592592604</v>
      </c>
      <c r="G24" s="169">
        <v>18</v>
      </c>
    </row>
    <row r="25" spans="2:7" ht="49.5" customHeight="1">
      <c r="B25" s="55">
        <f>'TEMPS-ponton'!B18</f>
        <v>6</v>
      </c>
      <c r="C25" s="82" t="str">
        <f>'TEMPS-ponton'!C18</f>
        <v>ACVP 2</v>
      </c>
      <c r="D25" s="167">
        <f>Tcorr!N12</f>
        <v>0.0014120370370370727</v>
      </c>
      <c r="E25" s="167">
        <f>Tcorr!Q12</f>
        <v>0.001932870370370321</v>
      </c>
      <c r="F25" s="168">
        <f t="shared" si="0"/>
        <v>0.0033449074074073937</v>
      </c>
      <c r="G25" s="169">
        <v>19</v>
      </c>
    </row>
    <row r="26" spans="2:7" ht="49.5" customHeight="1">
      <c r="B26" s="55">
        <f>'TEMPS-ponton'!B36</f>
        <v>24</v>
      </c>
      <c r="C26" s="82" t="str">
        <f>'TEMPS-ponton'!C36</f>
        <v>RSCC 2</v>
      </c>
      <c r="D26" s="167">
        <f>Tcorr!N30</f>
        <v>0.001782407407407427</v>
      </c>
      <c r="E26" s="167">
        <f>Tcorr!Q30</f>
        <v>0.0015972222222222499</v>
      </c>
      <c r="F26" s="168">
        <f t="shared" si="0"/>
        <v>0.003379629629629677</v>
      </c>
      <c r="G26" s="169">
        <v>20</v>
      </c>
    </row>
    <row r="27" spans="2:7" ht="49.5" customHeight="1">
      <c r="B27" s="55">
        <f>'TEMPS-ponton'!B34</f>
        <v>22</v>
      </c>
      <c r="C27" s="82" t="str">
        <f>'TEMPS-ponton'!C34</f>
        <v>SNCC 2</v>
      </c>
      <c r="D27" s="167">
        <f>Tcorr!N28</f>
        <v>0.001736111111111105</v>
      </c>
      <c r="E27" s="167">
        <f>Tcorr!Q28</f>
        <v>0.0016550925925926108</v>
      </c>
      <c r="F27" s="168">
        <f t="shared" si="0"/>
        <v>0.0033912037037037157</v>
      </c>
      <c r="G27" s="169">
        <v>21</v>
      </c>
    </row>
    <row r="28" spans="2:7" ht="49.5" customHeight="1">
      <c r="B28" s="55">
        <f>'TEMPS-ponton'!B24</f>
        <v>12</v>
      </c>
      <c r="C28" s="82" t="str">
        <f>'TEMPS-ponton'!C24</f>
        <v>RCPM 5</v>
      </c>
      <c r="D28" s="167">
        <f>Tcorr!N18</f>
        <v>0.0019328703703703765</v>
      </c>
      <c r="E28" s="167">
        <f>Tcorr!Q18</f>
        <v>0.0015046296296296058</v>
      </c>
      <c r="F28" s="168">
        <f t="shared" si="0"/>
        <v>0.0034374999999999822</v>
      </c>
      <c r="G28" s="169">
        <v>22</v>
      </c>
    </row>
    <row r="29" spans="2:7" ht="49.5" customHeight="1">
      <c r="B29" s="55">
        <f>'TEMPS-ponton'!B28</f>
        <v>16</v>
      </c>
      <c r="C29" s="82" t="str">
        <f>'TEMPS-ponton'!C28</f>
        <v>CAC</v>
      </c>
      <c r="D29" s="167">
        <f>Tcorr!N22</f>
        <v>0.001678240740740744</v>
      </c>
      <c r="E29" s="167">
        <f>Tcorr!Q22</f>
        <v>0.001782407407407427</v>
      </c>
      <c r="F29" s="168">
        <f t="shared" si="0"/>
        <v>0.003460648148148171</v>
      </c>
      <c r="G29" s="169">
        <v>23</v>
      </c>
    </row>
    <row r="30" spans="2:7" ht="49.5" customHeight="1">
      <c r="B30" s="55">
        <f>'TEMPS-ponton'!B27</f>
        <v>15</v>
      </c>
      <c r="C30" s="82" t="str">
        <f>'TEMPS-ponton'!C27</f>
        <v>ANFA 1</v>
      </c>
      <c r="D30" s="167">
        <f>Tcorr!N21</f>
        <v>0.0018171296296295991</v>
      </c>
      <c r="E30" s="167">
        <f>Tcorr!Q21</f>
        <v>0.0017013888888889328</v>
      </c>
      <c r="F30" s="168">
        <f t="shared" si="0"/>
        <v>0.003518518518518532</v>
      </c>
      <c r="G30" s="169">
        <v>24</v>
      </c>
    </row>
    <row r="31" spans="2:7" ht="49.5" customHeight="1">
      <c r="B31" s="55">
        <f>'TEMPS-ponton'!B16</f>
        <v>4</v>
      </c>
      <c r="C31" s="82" t="str">
        <f>'TEMPS-ponton'!C16</f>
        <v>CNV</v>
      </c>
      <c r="D31" s="167">
        <f>Tcorr!N10</f>
        <v>0.0018055555555555602</v>
      </c>
      <c r="E31" s="167">
        <f>Tcorr!Q10</f>
        <v>0.0017245370370370106</v>
      </c>
      <c r="F31" s="168">
        <f t="shared" si="0"/>
        <v>0.003530092592592571</v>
      </c>
      <c r="G31" s="169">
        <v>25</v>
      </c>
    </row>
    <row r="32" spans="2:7" ht="49.5" customHeight="1">
      <c r="B32" s="55">
        <f>'TEMPS-ponton'!B23</f>
        <v>11</v>
      </c>
      <c r="C32" s="82" t="str">
        <f>'TEMPS-ponton'!C23</f>
        <v>AMMH</v>
      </c>
      <c r="D32" s="167">
        <f>Tcorr!N17</f>
        <v>0.0019444444444444708</v>
      </c>
      <c r="E32" s="167">
        <f>Tcorr!Q17</f>
        <v>0.0016435185185185164</v>
      </c>
      <c r="F32" s="168">
        <f t="shared" si="0"/>
        <v>0.0035879629629629872</v>
      </c>
      <c r="G32" s="169">
        <v>26</v>
      </c>
    </row>
    <row r="33" spans="2:7" ht="49.5" customHeight="1">
      <c r="B33" s="55">
        <f>'TEMPS-ponton'!B38</f>
        <v>26</v>
      </c>
      <c r="C33" s="82" t="str">
        <f>'TEMPS-ponton'!C38</f>
        <v>SNO 3</v>
      </c>
      <c r="D33" s="167">
        <f>Tcorr!N32</f>
        <v>0.0019097222222221877</v>
      </c>
      <c r="E33" s="167">
        <f>Tcorr!Q32</f>
        <v>0.0017708333333333326</v>
      </c>
      <c r="F33" s="168">
        <f t="shared" si="0"/>
        <v>0.0036805555555555203</v>
      </c>
      <c r="G33" s="169">
        <v>27</v>
      </c>
    </row>
    <row r="34" spans="2:7" ht="49.5" customHeight="1">
      <c r="B34" s="55">
        <f>'TEMPS-ponton'!B33</f>
        <v>21</v>
      </c>
      <c r="C34" s="82" t="str">
        <f>'TEMPS-ponton'!C33</f>
        <v>SNO 2</v>
      </c>
      <c r="D34" s="167">
        <f>Tcorr!N27</f>
        <v>0.0019907407407407374</v>
      </c>
      <c r="E34" s="167">
        <f>Tcorr!Q27</f>
        <v>0.0017592592592592937</v>
      </c>
      <c r="F34" s="168">
        <f t="shared" si="0"/>
        <v>0.003750000000000031</v>
      </c>
      <c r="G34" s="169">
        <v>28</v>
      </c>
    </row>
    <row r="35" spans="2:7" ht="49.5" customHeight="1">
      <c r="B35" s="170">
        <f>'TEMPS-ponton'!B14</f>
        <v>2</v>
      </c>
      <c r="C35" s="82" t="str">
        <f>'TEMPS-ponton'!C14</f>
        <v>RCPM 2</v>
      </c>
      <c r="D35" s="171">
        <f>Tcorr!N8</f>
        <v>0.0020486111111110983</v>
      </c>
      <c r="E35" s="171">
        <f>Tcorr!Q8</f>
        <v>0.002106481481481459</v>
      </c>
      <c r="F35" s="172">
        <f t="shared" si="0"/>
        <v>0.0041550925925925575</v>
      </c>
      <c r="G35" s="169">
        <v>29</v>
      </c>
    </row>
  </sheetData>
  <mergeCells count="3">
    <mergeCell ref="B4:G4"/>
    <mergeCell ref="G5:G6"/>
    <mergeCell ref="B6:C6"/>
  </mergeCells>
  <printOptions horizontalCentered="1" verticalCentered="1"/>
  <pageMargins left="0.19652777777777777" right="0.19652777777777777" top="0.27569444444444446" bottom="0.27569444444444446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4">
      <selection activeCell="A1" sqref="A1"/>
    </sheetView>
  </sheetViews>
  <sheetFormatPr defaultColWidth="11.57421875" defaultRowHeight="12.75"/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TEMPS MI PARCOURS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C1">
      <selection activeCell="K1" sqref="K1"/>
    </sheetView>
  </sheetViews>
  <sheetFormatPr defaultColWidth="11.421875" defaultRowHeight="12.75"/>
  <cols>
    <col min="1" max="9" width="11.57421875" style="0" customWidth="1"/>
    <col min="10" max="10" width="14.00390625" style="0" customWidth="1"/>
    <col min="11" max="11" width="21.8515625" style="0" customWidth="1"/>
    <col min="12" max="16384" width="11.57421875" style="0" customWidth="1"/>
  </cols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TEMPS DE PASSAGE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4">
      <selection activeCell="A1" sqref="A1"/>
    </sheetView>
  </sheetViews>
  <sheetFormatPr defaultColWidth="11.57421875" defaultRowHeight="12.75"/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ECARTS à MI Course / 2004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L25" sqref="L25"/>
    </sheetView>
  </sheetViews>
  <sheetFormatPr defaultColWidth="11.57421875" defaultRowHeight="12.75"/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Ecarts / Record 2004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11.57421875" defaultRowHeight="12.75"/>
  <sheetData/>
  <printOptions/>
  <pageMargins left="0.39375" right="0.39375" top="0.39375" bottom="0.39375" header="0.11805555555555555" footer="0.5118055555555555"/>
  <pageSetup horizontalDpi="300" verticalDpi="300" orientation="landscape" paperSize="9"/>
  <headerFooter alignWithMargins="0">
    <oddHeader>&amp;CGRAND 8  -  19 Mai 2005
Ecarts / Record 2004
 Des 6 premiers classement final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zoomScale="50" zoomScaleNormal="50" workbookViewId="0" topLeftCell="A14">
      <selection activeCell="E5" sqref="E5"/>
    </sheetView>
  </sheetViews>
  <sheetFormatPr defaultColWidth="11.421875" defaultRowHeight="12.75"/>
  <cols>
    <col min="1" max="1" width="1.57421875" style="173" customWidth="1"/>
    <col min="2" max="2" width="37.421875" style="173" customWidth="1"/>
    <col min="3" max="3" width="43.00390625" style="173" customWidth="1"/>
    <col min="4" max="4" width="47.57421875" style="173" customWidth="1"/>
    <col min="5" max="5" width="37.28125" style="173" customWidth="1"/>
    <col min="6" max="6" width="52.421875" style="173" customWidth="1"/>
    <col min="7" max="7" width="18.8515625" style="173" customWidth="1"/>
    <col min="8" max="8" width="2.28125" style="173" customWidth="1"/>
    <col min="9" max="16384" width="11.421875" style="173" customWidth="1"/>
  </cols>
  <sheetData>
    <row r="1" spans="2:7" ht="45" customHeight="1">
      <c r="B1" s="18" t="s">
        <v>221</v>
      </c>
      <c r="C1" s="174">
        <f>'TEMPS-ponton'!C1</f>
        <v>0</v>
      </c>
      <c r="D1" s="175">
        <f>'TEMPS-ponton'!D1</f>
        <v>0</v>
      </c>
      <c r="E1" s="232" t="s">
        <v>290</v>
      </c>
      <c r="F1" s="232"/>
      <c r="G1" s="232"/>
    </row>
    <row r="2" spans="2:7" ht="46.5" customHeight="1">
      <c r="B2" s="18" t="s">
        <v>223</v>
      </c>
      <c r="C2" s="18">
        <f>'TEMPS-ponton'!C2</f>
        <v>0</v>
      </c>
      <c r="D2" s="175">
        <f>'TEMPS-ponton'!D2</f>
        <v>0</v>
      </c>
      <c r="E2" s="232"/>
      <c r="F2" s="232"/>
      <c r="G2" s="232"/>
    </row>
    <row r="3" spans="2:7" ht="45" customHeight="1">
      <c r="B3" s="204" t="s">
        <v>291</v>
      </c>
      <c r="C3" s="22">
        <f>'TEMPS-ponton'!C3</f>
        <v>0</v>
      </c>
      <c r="D3" s="175">
        <f>'TEMPS-ponton'!D3</f>
        <v>0</v>
      </c>
      <c r="E3" s="232"/>
      <c r="F3" s="232"/>
      <c r="G3" s="232"/>
    </row>
    <row r="4" spans="2:7" ht="33" customHeight="1">
      <c r="B4" s="204"/>
      <c r="C4" s="18">
        <f>'TEMPS-ponton'!C4</f>
        <v>0</v>
      </c>
      <c r="D4" s="175">
        <f>'TEMPS-ponton'!D4</f>
        <v>0</v>
      </c>
      <c r="E4" s="232"/>
      <c r="F4" s="232"/>
      <c r="G4" s="232"/>
    </row>
    <row r="5" spans="2:7" ht="46.5" customHeight="1">
      <c r="B5" s="18" t="s">
        <v>292</v>
      </c>
      <c r="C5" s="22">
        <f>'TEMPS-ponton'!C5</f>
        <v>0</v>
      </c>
      <c r="D5" s="176">
        <f>'TEMPS-ponton'!D5</f>
        <v>0</v>
      </c>
      <c r="E5" s="233" t="s">
        <v>256</v>
      </c>
      <c r="F5" s="233"/>
      <c r="G5" s="234">
        <v>0.0006944444444444445</v>
      </c>
    </row>
    <row r="6" spans="2:7" ht="48" customHeight="1">
      <c r="B6" s="18" t="s">
        <v>226</v>
      </c>
      <c r="C6" s="178">
        <f>'TEMPS-ponton'!C6</f>
        <v>0</v>
      </c>
      <c r="D6" s="179">
        <f>'TEMPS-ponton'!D6</f>
        <v>0</v>
      </c>
      <c r="E6" s="233"/>
      <c r="F6" s="233"/>
      <c r="G6" s="234"/>
    </row>
    <row r="7" spans="2:7" ht="36" customHeight="1">
      <c r="B7" s="235" t="s">
        <v>12</v>
      </c>
      <c r="C7" s="18">
        <f>'TEMPS-ponton'!C7</f>
        <v>0</v>
      </c>
      <c r="D7" s="179">
        <f>'TEMPS-ponton'!D7</f>
        <v>0</v>
      </c>
      <c r="E7" s="233"/>
      <c r="F7" s="233"/>
      <c r="G7" s="234"/>
    </row>
    <row r="8" spans="2:7" ht="36" customHeight="1">
      <c r="B8" s="235"/>
      <c r="C8" s="18">
        <f>'TEMPS-ponton'!C8</f>
        <v>0</v>
      </c>
      <c r="D8" s="179">
        <f>'TEMPS-ponton'!D8</f>
        <v>0</v>
      </c>
      <c r="E8" s="236"/>
      <c r="F8" s="236"/>
      <c r="G8" s="177"/>
    </row>
    <row r="9" spans="2:7" ht="51.75" customHeight="1">
      <c r="B9" s="235"/>
      <c r="C9" s="180">
        <f>'TEMPS-ponton'!C9</f>
        <v>0</v>
      </c>
      <c r="D9" s="179">
        <f>'TEMPS-ponton'!D9</f>
        <v>0</v>
      </c>
      <c r="E9" s="233" t="s">
        <v>293</v>
      </c>
      <c r="F9" s="233"/>
      <c r="G9" s="177">
        <v>0.001388888888888889</v>
      </c>
    </row>
    <row r="10" spans="2:7" ht="59.25" customHeight="1">
      <c r="B10" s="235"/>
      <c r="C10" s="181">
        <f>'TEMPS-ponton'!C10</f>
        <v>0</v>
      </c>
      <c r="D10" s="179">
        <f>'TEMPS-ponton'!D10</f>
        <v>0</v>
      </c>
      <c r="E10" s="237" t="s">
        <v>294</v>
      </c>
      <c r="F10" s="237"/>
      <c r="G10" s="182">
        <v>0.003472222222222222</v>
      </c>
    </row>
    <row r="11" spans="2:7" ht="96.75" customHeight="1">
      <c r="B11" s="238" t="s">
        <v>295</v>
      </c>
      <c r="C11" s="238"/>
      <c r="D11" s="238"/>
      <c r="E11" s="239" t="s">
        <v>296</v>
      </c>
      <c r="F11" s="239"/>
      <c r="G11" s="239"/>
    </row>
    <row r="12" spans="2:23" s="41" customFormat="1" ht="43.5" customHeight="1">
      <c r="B12" s="183" t="s">
        <v>229</v>
      </c>
      <c r="C12" s="184" t="s">
        <v>297</v>
      </c>
      <c r="D12" s="185" t="s">
        <v>298</v>
      </c>
      <c r="E12" s="186" t="s">
        <v>299</v>
      </c>
      <c r="F12" s="187" t="s">
        <v>300</v>
      </c>
      <c r="G12" s="188" t="s">
        <v>301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2:7" ht="39.75" customHeight="1">
      <c r="B13" s="18">
        <f>'TEMPS-ponton'!B13</f>
        <v>1</v>
      </c>
      <c r="C13" s="18" t="str">
        <f>'TEMPS-ponton'!C13</f>
        <v>ACVP 5</v>
      </c>
      <c r="D13" s="189"/>
      <c r="E13" s="189"/>
      <c r="F13" s="189"/>
      <c r="G13" s="189"/>
    </row>
    <row r="14" spans="2:7" ht="39.75" customHeight="1">
      <c r="B14" s="18">
        <f>'TEMPS-ponton'!B14</f>
        <v>2</v>
      </c>
      <c r="C14" s="18" t="str">
        <f>'TEMPS-ponton'!C14</f>
        <v>RCPM 2</v>
      </c>
      <c r="D14" s="189"/>
      <c r="E14" s="189"/>
      <c r="F14" s="189"/>
      <c r="G14" s="189"/>
    </row>
    <row r="15" spans="2:7" ht="39.75" customHeight="1">
      <c r="B15" s="18">
        <f>'TEMPS-ponton'!B15</f>
        <v>3</v>
      </c>
      <c r="C15" s="18" t="str">
        <f>'TEMPS-ponton'!C15</f>
        <v>RCPM 3</v>
      </c>
      <c r="D15" s="189"/>
      <c r="E15" s="189"/>
      <c r="F15" s="189"/>
      <c r="G15" s="189"/>
    </row>
    <row r="16" spans="2:7" ht="39.75" customHeight="1">
      <c r="B16" s="18">
        <f>'TEMPS-ponton'!B16</f>
        <v>4</v>
      </c>
      <c r="C16" s="18" t="str">
        <f>'TEMPS-ponton'!C16</f>
        <v>CNV</v>
      </c>
      <c r="D16" s="189"/>
      <c r="E16" s="189"/>
      <c r="F16" s="189"/>
      <c r="G16" s="189"/>
    </row>
    <row r="17" spans="2:7" ht="39.75" customHeight="1">
      <c r="B17" s="18">
        <f>'TEMPS-ponton'!B17</f>
        <v>5</v>
      </c>
      <c r="C17" s="18" t="str">
        <f>'TEMPS-ponton'!C17</f>
        <v>ACVP 6</v>
      </c>
      <c r="D17" s="190"/>
      <c r="E17" s="189"/>
      <c r="F17" s="189"/>
      <c r="G17" s="189"/>
    </row>
    <row r="18" spans="2:7" ht="39.75" customHeight="1">
      <c r="B18" s="18">
        <f>'TEMPS-ponton'!B18</f>
        <v>6</v>
      </c>
      <c r="C18" s="18" t="str">
        <f>'TEMPS-ponton'!C18</f>
        <v>ACVP 2</v>
      </c>
      <c r="D18" s="189"/>
      <c r="E18" s="189"/>
      <c r="F18" s="189"/>
      <c r="G18" s="189"/>
    </row>
    <row r="19" spans="2:7" ht="39.75" customHeight="1">
      <c r="B19" s="18">
        <f>'TEMPS-ponton'!B19</f>
        <v>7</v>
      </c>
      <c r="C19" s="18" t="str">
        <f>'TEMPS-ponton'!C19</f>
        <v>RSCC 1</v>
      </c>
      <c r="D19" s="189"/>
      <c r="E19" s="189"/>
      <c r="F19" s="189"/>
      <c r="G19" s="189"/>
    </row>
    <row r="20" spans="2:7" ht="39.75" customHeight="1">
      <c r="B20" s="18">
        <f>'TEMPS-ponton'!B20</f>
        <v>8</v>
      </c>
      <c r="C20" s="18" t="str">
        <f>'TEMPS-ponton'!C20</f>
        <v>ACVP 3</v>
      </c>
      <c r="D20" s="189"/>
      <c r="E20" s="189"/>
      <c r="F20" s="189"/>
      <c r="G20" s="189"/>
    </row>
    <row r="21" spans="2:7" ht="39.75" customHeight="1">
      <c r="B21" s="18">
        <f>'TEMPS-ponton'!B21</f>
        <v>9</v>
      </c>
      <c r="C21" s="18" t="str">
        <f>'TEMPS-ponton'!C21</f>
        <v>SNO 1</v>
      </c>
      <c r="D21" s="189"/>
      <c r="E21" s="189"/>
      <c r="F21" s="189"/>
      <c r="G21" s="189"/>
    </row>
    <row r="22" spans="2:7" ht="39.75" customHeight="1">
      <c r="B22" s="18">
        <f>'TEMPS-ponton'!B22</f>
        <v>10</v>
      </c>
      <c r="C22" s="18" t="str">
        <f>'TEMPS-ponton'!C22</f>
        <v>Polytechnique 4</v>
      </c>
      <c r="D22" s="189"/>
      <c r="E22" s="189"/>
      <c r="F22" s="189"/>
      <c r="G22" s="189"/>
    </row>
    <row r="23" spans="2:7" ht="39.75" customHeight="1">
      <c r="B23" s="18">
        <f>'TEMPS-ponton'!B23</f>
        <v>11</v>
      </c>
      <c r="C23" s="18" t="str">
        <f>'TEMPS-ponton'!C23</f>
        <v>AMMH</v>
      </c>
      <c r="D23" s="189"/>
      <c r="E23" s="189"/>
      <c r="F23" s="189"/>
      <c r="G23" s="189"/>
    </row>
    <row r="24" spans="2:7" ht="39.75" customHeight="1">
      <c r="B24" s="18">
        <f>'TEMPS-ponton'!B24</f>
        <v>12</v>
      </c>
      <c r="C24" s="18" t="str">
        <f>'TEMPS-ponton'!C24</f>
        <v>RCPM 5</v>
      </c>
      <c r="D24" s="189"/>
      <c r="E24" s="189"/>
      <c r="F24" s="189"/>
      <c r="G24" s="189"/>
    </row>
    <row r="25" spans="2:7" ht="39.75" customHeight="1">
      <c r="B25" s="18">
        <f>'TEMPS-ponton'!B25</f>
        <v>13</v>
      </c>
      <c r="C25" s="18" t="str">
        <f>'TEMPS-ponton'!C25</f>
        <v>ANFA 2</v>
      </c>
      <c r="D25" s="189"/>
      <c r="E25" s="189"/>
      <c r="F25" s="189"/>
      <c r="G25" s="189"/>
    </row>
    <row r="26" spans="2:7" ht="39.75" customHeight="1">
      <c r="B26" s="18">
        <f>'TEMPS-ponton'!B26</f>
        <v>14</v>
      </c>
      <c r="C26" s="18" t="str">
        <f>'TEMPS-ponton'!C26</f>
        <v>RSCC 3</v>
      </c>
      <c r="D26" s="189"/>
      <c r="E26" s="189"/>
      <c r="F26" s="189"/>
      <c r="G26" s="189"/>
    </row>
    <row r="27" spans="2:7" ht="39.75" customHeight="1">
      <c r="B27" s="18">
        <f>'TEMPS-ponton'!B27</f>
        <v>15</v>
      </c>
      <c r="C27" s="18" t="str">
        <f>'TEMPS-ponton'!C27</f>
        <v>ANFA 1</v>
      </c>
      <c r="D27" s="189"/>
      <c r="E27" s="189"/>
      <c r="F27" s="189"/>
      <c r="G27" s="189"/>
    </row>
    <row r="28" spans="2:7" ht="39.75" customHeight="1">
      <c r="B28" s="18">
        <f>'TEMPS-ponton'!B28</f>
        <v>16</v>
      </c>
      <c r="C28" s="18" t="str">
        <f>'TEMPS-ponton'!C28</f>
        <v>CAC</v>
      </c>
      <c r="D28" s="189"/>
      <c r="E28" s="189"/>
      <c r="F28" s="189"/>
      <c r="G28" s="189"/>
    </row>
    <row r="29" spans="2:7" ht="39.75" customHeight="1">
      <c r="B29" s="18">
        <f>'TEMPS-ponton'!B29</f>
        <v>17</v>
      </c>
      <c r="C29" s="18" t="str">
        <f>'TEMPS-ponton'!C29</f>
        <v>RCPM 4</v>
      </c>
      <c r="D29" s="189"/>
      <c r="E29" s="189"/>
      <c r="F29" s="189"/>
      <c r="G29" s="189"/>
    </row>
    <row r="30" spans="2:7" ht="39.75" customHeight="1">
      <c r="B30" s="18">
        <f>'TEMPS-ponton'!B30</f>
        <v>18</v>
      </c>
      <c r="C30" s="18" t="str">
        <f>'TEMPS-ponton'!C30</f>
        <v>ACVP 4</v>
      </c>
      <c r="D30" s="189"/>
      <c r="E30" s="189"/>
      <c r="F30" s="189"/>
      <c r="G30" s="189"/>
    </row>
    <row r="31" spans="2:7" ht="39.75" customHeight="1">
      <c r="B31" s="18">
        <f>'TEMPS-ponton'!B31</f>
        <v>19</v>
      </c>
      <c r="C31" s="18" t="str">
        <f>'TEMPS-ponton'!C31</f>
        <v>Polytechnique 2</v>
      </c>
      <c r="D31" s="189"/>
      <c r="E31" s="189"/>
      <c r="F31" s="189"/>
      <c r="G31" s="189"/>
    </row>
    <row r="32" spans="2:7" ht="39.75" customHeight="1">
      <c r="B32" s="18">
        <f>'TEMPS-ponton'!B32</f>
        <v>20</v>
      </c>
      <c r="C32" s="18" t="str">
        <f>'TEMPS-ponton'!C32</f>
        <v>Polytechnique 3</v>
      </c>
      <c r="D32" s="189"/>
      <c r="E32" s="189"/>
      <c r="F32" s="189"/>
      <c r="G32" s="189"/>
    </row>
    <row r="33" spans="2:7" ht="39.75" customHeight="1">
      <c r="B33" s="18">
        <f>'TEMPS-ponton'!B33</f>
        <v>21</v>
      </c>
      <c r="C33" s="18" t="str">
        <f>'TEMPS-ponton'!C33</f>
        <v>SNO 2</v>
      </c>
      <c r="D33" s="189"/>
      <c r="E33" s="189"/>
      <c r="F33" s="189"/>
      <c r="G33" s="189"/>
    </row>
    <row r="34" spans="2:7" ht="39.75" customHeight="1">
      <c r="B34" s="18">
        <f>'TEMPS-ponton'!B34</f>
        <v>22</v>
      </c>
      <c r="C34" s="18" t="str">
        <f>'TEMPS-ponton'!C34</f>
        <v>SNCC 2</v>
      </c>
      <c r="D34" s="189"/>
      <c r="E34" s="189"/>
      <c r="F34" s="189"/>
      <c r="G34" s="189"/>
    </row>
    <row r="35" spans="2:7" ht="39.75" customHeight="1">
      <c r="B35" s="18">
        <f>'TEMPS-ponton'!B35</f>
        <v>23</v>
      </c>
      <c r="C35" s="18" t="str">
        <f>'TEMPS-ponton'!C35</f>
        <v>RCPM 1</v>
      </c>
      <c r="D35" s="189"/>
      <c r="E35" s="189"/>
      <c r="F35" s="189"/>
      <c r="G35" s="189"/>
    </row>
    <row r="36" spans="2:7" ht="39.75" customHeight="1">
      <c r="B36" s="18">
        <f>'TEMPS-ponton'!B36</f>
        <v>24</v>
      </c>
      <c r="C36" s="18" t="str">
        <f>'TEMPS-ponton'!C36</f>
        <v>RSCC 2</v>
      </c>
      <c r="D36" s="189"/>
      <c r="E36" s="189"/>
      <c r="F36" s="189"/>
      <c r="G36" s="189"/>
    </row>
    <row r="37" spans="2:7" ht="39.75" customHeight="1">
      <c r="B37" s="18">
        <f>'TEMPS-ponton'!B37</f>
        <v>25</v>
      </c>
      <c r="C37" s="18" t="str">
        <f>'TEMPS-ponton'!C37</f>
        <v>CERAMM</v>
      </c>
      <c r="D37" s="189"/>
      <c r="E37" s="189"/>
      <c r="F37" s="189"/>
      <c r="G37" s="189"/>
    </row>
    <row r="38" spans="2:7" ht="39.75" customHeight="1">
      <c r="B38" s="18">
        <f>'TEMPS-ponton'!B38</f>
        <v>26</v>
      </c>
      <c r="C38" s="18" t="str">
        <f>'TEMPS-ponton'!C38</f>
        <v>SNO 3</v>
      </c>
      <c r="D38" s="189"/>
      <c r="E38" s="189"/>
      <c r="F38" s="189"/>
      <c r="G38" s="189"/>
    </row>
    <row r="39" spans="2:7" ht="39.75" customHeight="1">
      <c r="B39" s="18">
        <f>'TEMPS-ponton'!B39</f>
        <v>27</v>
      </c>
      <c r="C39" s="18" t="str">
        <f>'TEMPS-ponton'!C39</f>
        <v>Polytechnique 1</v>
      </c>
      <c r="D39" s="189"/>
      <c r="E39" s="189"/>
      <c r="F39" s="189"/>
      <c r="G39" s="189"/>
    </row>
    <row r="40" spans="2:7" ht="39.75" customHeight="1">
      <c r="B40" s="18">
        <f>'TEMPS-ponton'!B40</f>
        <v>28</v>
      </c>
      <c r="C40" s="18" t="str">
        <f>'TEMPS-ponton'!C40</f>
        <v>CSIBM</v>
      </c>
      <c r="D40" s="189"/>
      <c r="E40" s="189"/>
      <c r="F40" s="189"/>
      <c r="G40" s="189"/>
    </row>
    <row r="41" spans="2:7" ht="39.75" customHeight="1">
      <c r="B41" s="18">
        <f>'TEMPS-ponton'!B41</f>
        <v>29</v>
      </c>
      <c r="C41" s="18" t="str">
        <f>'TEMPS-ponton'!C41</f>
        <v>SNCC 1</v>
      </c>
      <c r="D41" s="189"/>
      <c r="E41" s="189"/>
      <c r="F41" s="189"/>
      <c r="G41" s="189"/>
    </row>
    <row r="42" spans="2:7" ht="39.75" customHeight="1">
      <c r="B42" s="18" t="e">
        <f>'TEMPS-ponton'!#REF!</f>
        <v>#REF!</v>
      </c>
      <c r="C42" s="18" t="e">
        <f>'TEMPS-ponton'!#REF!</f>
        <v>#REF!</v>
      </c>
      <c r="D42" s="189"/>
      <c r="E42" s="189"/>
      <c r="F42" s="189"/>
      <c r="G42" s="189"/>
    </row>
    <row r="43" spans="2:7" ht="39.75" customHeight="1">
      <c r="B43" s="18" t="e">
        <f>'TEMPS-ponton'!#REF!</f>
        <v>#REF!</v>
      </c>
      <c r="C43" s="18" t="e">
        <f>'TEMPS-ponton'!#REF!</f>
        <v>#REF!</v>
      </c>
      <c r="D43" s="189"/>
      <c r="E43" s="189"/>
      <c r="F43" s="189"/>
      <c r="G43" s="189"/>
    </row>
    <row r="44" spans="2:3" ht="15.75">
      <c r="B44" s="191"/>
      <c r="C44" s="191"/>
    </row>
  </sheetData>
  <mergeCells count="10">
    <mergeCell ref="B11:D11"/>
    <mergeCell ref="E11:G11"/>
    <mergeCell ref="E1:G4"/>
    <mergeCell ref="B3:B4"/>
    <mergeCell ref="E5:F7"/>
    <mergeCell ref="G5:G7"/>
    <mergeCell ref="B7:B10"/>
    <mergeCell ref="E8:F8"/>
    <mergeCell ref="E9:F9"/>
    <mergeCell ref="E10:F10"/>
  </mergeCells>
  <printOptions gridLines="1"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3" width="25.57421875" style="0" customWidth="1"/>
    <col min="4" max="16384" width="11.57421875" style="0" customWidth="1"/>
  </cols>
  <sheetData>
    <row r="1" spans="1:3" ht="50.25" customHeight="1">
      <c r="A1" s="200" t="s">
        <v>30</v>
      </c>
      <c r="B1" s="200"/>
      <c r="C1" s="200"/>
    </row>
    <row r="2" spans="1:3" ht="18">
      <c r="A2" s="9" t="s">
        <v>31</v>
      </c>
      <c r="B2" s="10" t="s">
        <v>32</v>
      </c>
      <c r="C2" s="10" t="s">
        <v>33</v>
      </c>
    </row>
    <row r="3" spans="1:3" ht="12.75">
      <c r="A3" s="11"/>
      <c r="B3" s="12"/>
      <c r="C3" s="12"/>
    </row>
    <row r="4" spans="1:3" ht="12.75">
      <c r="A4" s="11"/>
      <c r="B4" s="12"/>
      <c r="C4" s="12"/>
    </row>
    <row r="5" spans="1:3" ht="12.75">
      <c r="A5" s="11"/>
      <c r="B5" s="12"/>
      <c r="C5" s="12"/>
    </row>
    <row r="6" spans="1:3" ht="12.75">
      <c r="A6" s="11"/>
      <c r="B6" s="12"/>
      <c r="C6" s="12"/>
    </row>
    <row r="7" spans="1:3" ht="12.75">
      <c r="A7" s="11"/>
      <c r="B7" s="12"/>
      <c r="C7" s="12"/>
    </row>
    <row r="8" spans="1:3" ht="12.75">
      <c r="A8" s="11"/>
      <c r="B8" s="12"/>
      <c r="C8" s="12"/>
    </row>
    <row r="9" spans="1:3" ht="12.75">
      <c r="A9" s="11"/>
      <c r="B9" s="12"/>
      <c r="C9" s="12"/>
    </row>
    <row r="10" spans="1:3" ht="12.75">
      <c r="A10" s="11"/>
      <c r="B10" s="12"/>
      <c r="C10" s="12"/>
    </row>
    <row r="11" spans="1:3" ht="12.75">
      <c r="A11" s="11"/>
      <c r="B11" s="12"/>
      <c r="C11" s="12"/>
    </row>
    <row r="12" spans="1:3" ht="12.75">
      <c r="A12" s="11"/>
      <c r="B12" s="12"/>
      <c r="C12" s="12"/>
    </row>
    <row r="13" spans="1:3" ht="12.75">
      <c r="A13" s="11"/>
      <c r="B13" s="12"/>
      <c r="C13" s="12"/>
    </row>
    <row r="14" spans="1:3" ht="12.75">
      <c r="A14" s="11"/>
      <c r="B14" s="12"/>
      <c r="C14" s="12"/>
    </row>
    <row r="15" spans="1:3" ht="12.75">
      <c r="A15" s="11"/>
      <c r="B15" s="12"/>
      <c r="C15" s="12"/>
    </row>
    <row r="16" spans="1:3" ht="12.75">
      <c r="A16" s="11"/>
      <c r="B16" s="12"/>
      <c r="C16" s="12"/>
    </row>
    <row r="17" spans="1:3" ht="12.75">
      <c r="A17" s="11"/>
      <c r="B17" s="12"/>
      <c r="C17" s="12"/>
    </row>
    <row r="18" spans="1:3" ht="12.75">
      <c r="A18" s="11"/>
      <c r="B18" s="12"/>
      <c r="C18" s="12"/>
    </row>
    <row r="19" spans="1:3" ht="12.75">
      <c r="A19" s="11"/>
      <c r="B19" s="12"/>
      <c r="C19" s="12"/>
    </row>
    <row r="20" spans="1:3" ht="12.75">
      <c r="A20" s="11"/>
      <c r="B20" s="12"/>
      <c r="C20" s="12"/>
    </row>
    <row r="21" spans="1:3" ht="12.75">
      <c r="A21" s="11"/>
      <c r="B21" s="12"/>
      <c r="C21" s="12"/>
    </row>
    <row r="22" spans="1:3" ht="12.75">
      <c r="A22" s="11"/>
      <c r="B22" s="12"/>
      <c r="C22" s="12"/>
    </row>
    <row r="23" spans="1:3" ht="12.75">
      <c r="A23" s="11"/>
      <c r="B23" s="12"/>
      <c r="C23" s="12"/>
    </row>
    <row r="24" spans="1:3" ht="12.75">
      <c r="A24" s="11"/>
      <c r="B24" s="12"/>
      <c r="C24" s="12"/>
    </row>
    <row r="25" spans="1:3" ht="12.75">
      <c r="A25" s="11"/>
      <c r="B25" s="12"/>
      <c r="C25" s="12"/>
    </row>
    <row r="26" spans="1:3" ht="12.75">
      <c r="A26" s="11"/>
      <c r="B26" s="12"/>
      <c r="C26" s="12"/>
    </row>
    <row r="27" spans="1:3" ht="12.75">
      <c r="A27" s="11"/>
      <c r="B27" s="12"/>
      <c r="C27" s="12"/>
    </row>
    <row r="28" spans="1:3" ht="12.75">
      <c r="A28" s="11"/>
      <c r="B28" s="12"/>
      <c r="C28" s="12"/>
    </row>
    <row r="29" spans="1:3" ht="12.75">
      <c r="A29" s="11"/>
      <c r="B29" s="12"/>
      <c r="C29" s="12"/>
    </row>
    <row r="30" spans="1:3" ht="12.75">
      <c r="A30" s="11"/>
      <c r="B30" s="12"/>
      <c r="C30" s="12"/>
    </row>
    <row r="31" spans="1:3" ht="12.75">
      <c r="A31" s="11"/>
      <c r="B31" s="12"/>
      <c r="C31" s="12"/>
    </row>
    <row r="32" spans="1:3" ht="12.75">
      <c r="A32" s="11"/>
      <c r="B32" s="12"/>
      <c r="C32" s="12"/>
    </row>
    <row r="33" spans="1:3" ht="12.75">
      <c r="A33" s="11"/>
      <c r="B33" s="12"/>
      <c r="C33" s="12"/>
    </row>
    <row r="34" spans="1:3" ht="12.75">
      <c r="A34" s="11"/>
      <c r="B34" s="12"/>
      <c r="C34" s="12"/>
    </row>
    <row r="35" spans="1:3" ht="12.75">
      <c r="A35" s="11"/>
      <c r="B35" s="12"/>
      <c r="C35" s="12"/>
    </row>
    <row r="36" spans="1:3" ht="12.75">
      <c r="A36" s="11"/>
      <c r="B36" s="12"/>
      <c r="C36" s="12"/>
    </row>
    <row r="37" spans="1:3" ht="12.75">
      <c r="A37" s="11"/>
      <c r="B37" s="12"/>
      <c r="C37" s="12"/>
    </row>
    <row r="38" spans="1:3" ht="12.75">
      <c r="A38" s="11"/>
      <c r="B38" s="12"/>
      <c r="C38" s="12"/>
    </row>
    <row r="39" spans="1:3" ht="12.75">
      <c r="A39" s="11"/>
      <c r="B39" s="12"/>
      <c r="C39" s="12"/>
    </row>
    <row r="40" spans="1:3" ht="12.75">
      <c r="A40" s="11"/>
      <c r="B40" s="12"/>
      <c r="C40" s="12"/>
    </row>
    <row r="41" spans="1:3" ht="12.75">
      <c r="A41" s="11"/>
      <c r="B41" s="12"/>
      <c r="C41" s="12"/>
    </row>
    <row r="42" spans="1:3" ht="12.75">
      <c r="A42" s="11"/>
      <c r="B42" s="12"/>
      <c r="C42" s="12"/>
    </row>
    <row r="43" spans="1:3" ht="12.75">
      <c r="A43" s="11"/>
      <c r="B43" s="12"/>
      <c r="C43" s="12"/>
    </row>
    <row r="44" spans="1:3" ht="12.75">
      <c r="A44" s="11"/>
      <c r="B44" s="12"/>
      <c r="C44" s="12"/>
    </row>
    <row r="45" spans="1:3" ht="12.75">
      <c r="A45" s="11"/>
      <c r="B45" s="12"/>
      <c r="C45" s="12"/>
    </row>
    <row r="46" spans="1:3" ht="12.75">
      <c r="A46" s="11"/>
      <c r="B46" s="12"/>
      <c r="C46" s="12"/>
    </row>
    <row r="47" spans="1:3" ht="12.75">
      <c r="A47" s="11"/>
      <c r="B47" s="12"/>
      <c r="C47" s="12"/>
    </row>
    <row r="48" spans="1:3" ht="12.75">
      <c r="A48" s="11"/>
      <c r="B48" s="12"/>
      <c r="C48" s="12"/>
    </row>
    <row r="49" spans="1:3" ht="12.75">
      <c r="A49" s="11"/>
      <c r="B49" s="12"/>
      <c r="C49" s="12"/>
    </row>
    <row r="50" spans="1:3" ht="12.75">
      <c r="A50" s="11"/>
      <c r="B50" s="12"/>
      <c r="C50" s="12"/>
    </row>
    <row r="51" spans="1:3" ht="12.75">
      <c r="A51" s="11"/>
      <c r="B51" s="12"/>
      <c r="C51" s="12"/>
    </row>
    <row r="52" spans="1:3" ht="12.75">
      <c r="A52" s="11"/>
      <c r="B52" s="12"/>
      <c r="C52" s="12"/>
    </row>
    <row r="53" spans="1:3" ht="12.75">
      <c r="A53" s="11"/>
      <c r="B53" s="12"/>
      <c r="C53" s="12"/>
    </row>
    <row r="54" spans="1:3" ht="12.75">
      <c r="A54" s="11"/>
      <c r="B54" s="12"/>
      <c r="C54" s="12"/>
    </row>
    <row r="55" spans="1:3" ht="12.75">
      <c r="A55" s="11"/>
      <c r="B55" s="12"/>
      <c r="C55" s="12"/>
    </row>
    <row r="56" spans="1:3" ht="12.75">
      <c r="A56" s="13"/>
      <c r="B56" s="14"/>
      <c r="C56" s="14"/>
    </row>
  </sheetData>
  <mergeCells count="1">
    <mergeCell ref="A1:C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4" width="25.57421875" style="0" customWidth="1"/>
    <col min="5" max="16384" width="11.57421875" style="0" customWidth="1"/>
  </cols>
  <sheetData>
    <row r="1" spans="1:4" ht="50.25" customHeight="1">
      <c r="A1" s="200" t="s">
        <v>12</v>
      </c>
      <c r="B1" s="200"/>
      <c r="C1" s="200"/>
      <c r="D1" s="200"/>
    </row>
    <row r="2" spans="1:4" ht="18">
      <c r="A2" s="9" t="s">
        <v>31</v>
      </c>
      <c r="B2" s="10" t="s">
        <v>34</v>
      </c>
      <c r="C2" s="10" t="s">
        <v>35</v>
      </c>
      <c r="D2" s="10" t="s">
        <v>36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spans="1:4" ht="12.75">
      <c r="A5" s="11"/>
      <c r="B5" s="12"/>
      <c r="C5" s="12"/>
      <c r="D5" s="12"/>
    </row>
    <row r="6" spans="1:4" ht="12.75">
      <c r="A6" s="11"/>
      <c r="B6" s="12"/>
      <c r="C6" s="12"/>
      <c r="D6" s="12"/>
    </row>
    <row r="7" spans="1:4" ht="12.75">
      <c r="A7" s="11"/>
      <c r="B7" s="12"/>
      <c r="C7" s="12"/>
      <c r="D7" s="12"/>
    </row>
    <row r="8" spans="1:4" ht="12.75">
      <c r="A8" s="11"/>
      <c r="B8" s="12"/>
      <c r="C8" s="12"/>
      <c r="D8" s="12"/>
    </row>
    <row r="9" spans="1:4" ht="12.75">
      <c r="A9" s="11"/>
      <c r="B9" s="12"/>
      <c r="C9" s="12"/>
      <c r="D9" s="12"/>
    </row>
    <row r="10" spans="1:4" ht="12.75">
      <c r="A10" s="11"/>
      <c r="B10" s="12"/>
      <c r="C10" s="12"/>
      <c r="D10" s="12"/>
    </row>
    <row r="11" spans="1:4" ht="12.75">
      <c r="A11" s="11"/>
      <c r="B11" s="12"/>
      <c r="C11" s="12"/>
      <c r="D11" s="12"/>
    </row>
    <row r="12" spans="1:4" ht="12.75">
      <c r="A12" s="11"/>
      <c r="B12" s="12"/>
      <c r="C12" s="12"/>
      <c r="D12" s="12"/>
    </row>
    <row r="13" spans="1:4" ht="12.75">
      <c r="A13" s="11"/>
      <c r="B13" s="12"/>
      <c r="C13" s="12"/>
      <c r="D13" s="12"/>
    </row>
    <row r="14" spans="1:4" ht="12.75">
      <c r="A14" s="11"/>
      <c r="B14" s="12"/>
      <c r="C14" s="12"/>
      <c r="D14" s="12"/>
    </row>
    <row r="15" spans="1:4" ht="12.75">
      <c r="A15" s="11"/>
      <c r="B15" s="12"/>
      <c r="C15" s="12"/>
      <c r="D15" s="12"/>
    </row>
    <row r="16" spans="1:4" ht="12.75">
      <c r="A16" s="11"/>
      <c r="B16" s="12"/>
      <c r="C16" s="12"/>
      <c r="D16" s="12"/>
    </row>
    <row r="17" spans="1:4" ht="12.75">
      <c r="A17" s="11"/>
      <c r="B17" s="12"/>
      <c r="C17" s="12"/>
      <c r="D17" s="12"/>
    </row>
    <row r="18" spans="1:4" ht="12.75">
      <c r="A18" s="11"/>
      <c r="B18" s="12"/>
      <c r="C18" s="12"/>
      <c r="D18" s="12"/>
    </row>
    <row r="19" spans="1:4" ht="12.75">
      <c r="A19" s="11"/>
      <c r="B19" s="12"/>
      <c r="C19" s="12"/>
      <c r="D19" s="12"/>
    </row>
    <row r="20" spans="1:4" ht="12.75">
      <c r="A20" s="11"/>
      <c r="B20" s="12"/>
      <c r="C20" s="12"/>
      <c r="D20" s="12"/>
    </row>
    <row r="21" spans="1:4" ht="12.75">
      <c r="A21" s="11"/>
      <c r="B21" s="12"/>
      <c r="C21" s="12"/>
      <c r="D21" s="12"/>
    </row>
    <row r="22" spans="1:4" ht="12.75">
      <c r="A22" s="11"/>
      <c r="B22" s="12"/>
      <c r="C22" s="12"/>
      <c r="D22" s="12"/>
    </row>
    <row r="23" spans="1:4" ht="12.75">
      <c r="A23" s="11"/>
      <c r="B23" s="12"/>
      <c r="C23" s="12"/>
      <c r="D23" s="12"/>
    </row>
    <row r="24" spans="1:4" ht="12.75">
      <c r="A24" s="11"/>
      <c r="B24" s="12"/>
      <c r="C24" s="12"/>
      <c r="D24" s="12"/>
    </row>
    <row r="25" spans="1:4" ht="12.75">
      <c r="A25" s="11"/>
      <c r="B25" s="12"/>
      <c r="C25" s="12"/>
      <c r="D25" s="12"/>
    </row>
    <row r="26" spans="1:4" ht="12.75">
      <c r="A26" s="11"/>
      <c r="B26" s="12"/>
      <c r="C26" s="12"/>
      <c r="D26" s="12"/>
    </row>
    <row r="27" spans="1:4" ht="12.75">
      <c r="A27" s="11"/>
      <c r="B27" s="12"/>
      <c r="C27" s="12"/>
      <c r="D27" s="12"/>
    </row>
    <row r="28" spans="1:4" ht="12.75">
      <c r="A28" s="11"/>
      <c r="B28" s="12"/>
      <c r="C28" s="12"/>
      <c r="D28" s="12"/>
    </row>
    <row r="29" spans="1:4" ht="12.75">
      <c r="A29" s="11"/>
      <c r="B29" s="12"/>
      <c r="C29" s="12"/>
      <c r="D29" s="12"/>
    </row>
    <row r="30" spans="1:4" ht="12.75">
      <c r="A30" s="11"/>
      <c r="B30" s="12"/>
      <c r="C30" s="12"/>
      <c r="D30" s="12"/>
    </row>
    <row r="31" spans="1:4" ht="12.75">
      <c r="A31" s="11"/>
      <c r="B31" s="12"/>
      <c r="C31" s="12"/>
      <c r="D31" s="12"/>
    </row>
    <row r="32" spans="1:4" ht="12.75">
      <c r="A32" s="11"/>
      <c r="B32" s="12"/>
      <c r="C32" s="12"/>
      <c r="D32" s="12"/>
    </row>
    <row r="33" spans="1:4" ht="12.75">
      <c r="A33" s="11"/>
      <c r="B33" s="12"/>
      <c r="C33" s="12"/>
      <c r="D33" s="12"/>
    </row>
    <row r="34" spans="1:4" ht="12.75">
      <c r="A34" s="11"/>
      <c r="B34" s="12"/>
      <c r="C34" s="12"/>
      <c r="D34" s="12"/>
    </row>
    <row r="35" spans="1:4" ht="12.75">
      <c r="A35" s="11"/>
      <c r="B35" s="12"/>
      <c r="C35" s="12"/>
      <c r="D35" s="12"/>
    </row>
    <row r="36" spans="1:4" ht="12.75">
      <c r="A36" s="11"/>
      <c r="B36" s="12"/>
      <c r="C36" s="12"/>
      <c r="D36" s="12"/>
    </row>
    <row r="37" spans="1:4" ht="12.75">
      <c r="A37" s="11"/>
      <c r="B37" s="12"/>
      <c r="C37" s="12"/>
      <c r="D37" s="12"/>
    </row>
    <row r="38" spans="1:4" ht="12.75">
      <c r="A38" s="11"/>
      <c r="B38" s="12"/>
      <c r="C38" s="12"/>
      <c r="D38" s="12"/>
    </row>
    <row r="39" spans="1:4" ht="12.75">
      <c r="A39" s="11"/>
      <c r="B39" s="12"/>
      <c r="C39" s="12"/>
      <c r="D39" s="12"/>
    </row>
    <row r="40" spans="1:4" ht="12.75">
      <c r="A40" s="11"/>
      <c r="B40" s="12"/>
      <c r="C40" s="12"/>
      <c r="D40" s="12"/>
    </row>
    <row r="41" spans="1:4" ht="12.75">
      <c r="A41" s="11"/>
      <c r="B41" s="12"/>
      <c r="C41" s="12"/>
      <c r="D41" s="12"/>
    </row>
    <row r="42" spans="1:4" ht="12.75">
      <c r="A42" s="11"/>
      <c r="B42" s="12"/>
      <c r="C42" s="12"/>
      <c r="D42" s="12"/>
    </row>
    <row r="43" spans="1:4" ht="12.75">
      <c r="A43" s="11"/>
      <c r="B43" s="12"/>
      <c r="C43" s="12"/>
      <c r="D43" s="12"/>
    </row>
    <row r="44" spans="1:4" ht="12.75">
      <c r="A44" s="11"/>
      <c r="B44" s="12"/>
      <c r="C44" s="12"/>
      <c r="D44" s="12"/>
    </row>
    <row r="45" spans="1:4" ht="12.75">
      <c r="A45" s="11"/>
      <c r="B45" s="12"/>
      <c r="C45" s="12"/>
      <c r="D45" s="12"/>
    </row>
    <row r="46" spans="1:4" ht="12.75">
      <c r="A46" s="11"/>
      <c r="B46" s="12"/>
      <c r="C46" s="12"/>
      <c r="D46" s="12"/>
    </row>
    <row r="47" spans="1:4" ht="12.75">
      <c r="A47" s="11"/>
      <c r="B47" s="12"/>
      <c r="C47" s="12"/>
      <c r="D47" s="12"/>
    </row>
    <row r="48" spans="1:4" ht="12.75">
      <c r="A48" s="11"/>
      <c r="B48" s="12"/>
      <c r="C48" s="12"/>
      <c r="D48" s="12"/>
    </row>
    <row r="49" spans="1:4" ht="12.75">
      <c r="A49" s="11"/>
      <c r="B49" s="12"/>
      <c r="C49" s="12"/>
      <c r="D49" s="12"/>
    </row>
    <row r="50" spans="1:4" ht="12.75">
      <c r="A50" s="11"/>
      <c r="B50" s="12"/>
      <c r="C50" s="12"/>
      <c r="D50" s="12"/>
    </row>
    <row r="51" spans="1:4" ht="12.75">
      <c r="A51" s="11"/>
      <c r="B51" s="12"/>
      <c r="C51" s="12"/>
      <c r="D51" s="12"/>
    </row>
    <row r="52" spans="1:4" ht="12.75">
      <c r="A52" s="11"/>
      <c r="B52" s="12"/>
      <c r="C52" s="12"/>
      <c r="D52" s="12"/>
    </row>
    <row r="53" spans="1:4" ht="12.75">
      <c r="A53" s="11"/>
      <c r="B53" s="12"/>
      <c r="C53" s="12"/>
      <c r="D53" s="12"/>
    </row>
    <row r="54" spans="1:4" ht="12.75">
      <c r="A54" s="11"/>
      <c r="B54" s="12"/>
      <c r="C54" s="12"/>
      <c r="D54" s="12"/>
    </row>
    <row r="55" spans="1:4" ht="12.75">
      <c r="A55" s="11"/>
      <c r="B55" s="12"/>
      <c r="C55" s="12"/>
      <c r="D55" s="12"/>
    </row>
    <row r="56" spans="1:4" ht="12.75">
      <c r="A56" s="13"/>
      <c r="B56" s="14"/>
      <c r="C56" s="14"/>
      <c r="D56" s="14"/>
    </row>
  </sheetData>
  <mergeCells count="1">
    <mergeCell ref="A1:D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1" width="11.57421875" style="0" customWidth="1"/>
    <col min="2" max="4" width="25.57421875" style="0" customWidth="1"/>
    <col min="5" max="16384" width="11.57421875" style="0" customWidth="1"/>
  </cols>
  <sheetData>
    <row r="1" spans="1:4" ht="50.25" customHeight="1">
      <c r="A1" s="200" t="s">
        <v>37</v>
      </c>
      <c r="B1" s="200"/>
      <c r="C1" s="200"/>
      <c r="D1" s="200"/>
    </row>
    <row r="2" spans="1:4" ht="18">
      <c r="A2" s="9" t="s">
        <v>31</v>
      </c>
      <c r="B2" s="10" t="s">
        <v>38</v>
      </c>
      <c r="C2" s="10" t="s">
        <v>39</v>
      </c>
      <c r="D2" s="10" t="s">
        <v>40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spans="1:4" ht="12.75">
      <c r="A5" s="11"/>
      <c r="B5" s="12"/>
      <c r="C5" s="12"/>
      <c r="D5" s="12"/>
    </row>
    <row r="6" spans="1:4" ht="12.75">
      <c r="A6" s="11"/>
      <c r="B6" s="12"/>
      <c r="C6" s="12"/>
      <c r="D6" s="12"/>
    </row>
    <row r="7" spans="1:4" ht="12.75">
      <c r="A7" s="11"/>
      <c r="B7" s="12"/>
      <c r="C7" s="12"/>
      <c r="D7" s="12"/>
    </row>
    <row r="8" spans="1:4" ht="12.75">
      <c r="A8" s="11"/>
      <c r="B8" s="12"/>
      <c r="C8" s="12"/>
      <c r="D8" s="12"/>
    </row>
    <row r="9" spans="1:4" ht="12.75">
      <c r="A9" s="11"/>
      <c r="B9" s="12"/>
      <c r="C9" s="12"/>
      <c r="D9" s="12"/>
    </row>
    <row r="10" spans="1:4" ht="12.75">
      <c r="A10" s="11"/>
      <c r="B10" s="12"/>
      <c r="C10" s="12"/>
      <c r="D10" s="12"/>
    </row>
    <row r="11" spans="1:4" ht="12.75">
      <c r="A11" s="11"/>
      <c r="B11" s="12"/>
      <c r="C11" s="12"/>
      <c r="D11" s="12"/>
    </row>
    <row r="12" spans="1:4" ht="12.75">
      <c r="A12" s="11"/>
      <c r="B12" s="12"/>
      <c r="C12" s="12"/>
      <c r="D12" s="12"/>
    </row>
    <row r="13" spans="1:4" ht="12.75">
      <c r="A13" s="11"/>
      <c r="B13" s="12"/>
      <c r="C13" s="12"/>
      <c r="D13" s="12"/>
    </row>
    <row r="14" spans="1:4" ht="12.75">
      <c r="A14" s="11"/>
      <c r="B14" s="12"/>
      <c r="C14" s="12"/>
      <c r="D14" s="12"/>
    </row>
    <row r="15" spans="1:4" ht="12.75">
      <c r="A15" s="11"/>
      <c r="B15" s="12"/>
      <c r="C15" s="12"/>
      <c r="D15" s="12"/>
    </row>
    <row r="16" spans="1:4" ht="12.75">
      <c r="A16" s="11"/>
      <c r="B16" s="12"/>
      <c r="C16" s="12"/>
      <c r="D16" s="12"/>
    </row>
    <row r="17" spans="1:4" ht="12.75">
      <c r="A17" s="11"/>
      <c r="B17" s="12"/>
      <c r="C17" s="12"/>
      <c r="D17" s="12"/>
    </row>
    <row r="18" spans="1:4" ht="12.75">
      <c r="A18" s="11"/>
      <c r="B18" s="12"/>
      <c r="C18" s="12"/>
      <c r="D18" s="12"/>
    </row>
    <row r="19" spans="1:4" ht="12.75">
      <c r="A19" s="11"/>
      <c r="B19" s="12"/>
      <c r="C19" s="12"/>
      <c r="D19" s="12"/>
    </row>
    <row r="20" spans="1:4" ht="12.75">
      <c r="A20" s="11"/>
      <c r="B20" s="12"/>
      <c r="C20" s="12"/>
      <c r="D20" s="12"/>
    </row>
    <row r="21" spans="1:4" ht="12.75">
      <c r="A21" s="11"/>
      <c r="B21" s="12"/>
      <c r="C21" s="12"/>
      <c r="D21" s="12"/>
    </row>
    <row r="22" spans="1:4" ht="12.75">
      <c r="A22" s="11"/>
      <c r="B22" s="12"/>
      <c r="C22" s="12"/>
      <c r="D22" s="12"/>
    </row>
    <row r="23" spans="1:4" ht="12.75">
      <c r="A23" s="11"/>
      <c r="B23" s="12"/>
      <c r="C23" s="12"/>
      <c r="D23" s="12"/>
    </row>
    <row r="24" spans="1:4" ht="12.75">
      <c r="A24" s="11"/>
      <c r="B24" s="12"/>
      <c r="C24" s="12"/>
      <c r="D24" s="12"/>
    </row>
    <row r="25" spans="1:4" ht="12.75">
      <c r="A25" s="11"/>
      <c r="B25" s="12"/>
      <c r="C25" s="12"/>
      <c r="D25" s="12"/>
    </row>
    <row r="26" spans="1:4" ht="12.75">
      <c r="A26" s="11"/>
      <c r="B26" s="12"/>
      <c r="C26" s="12"/>
      <c r="D26" s="12"/>
    </row>
    <row r="27" spans="1:4" ht="12.75">
      <c r="A27" s="11"/>
      <c r="B27" s="12"/>
      <c r="C27" s="12"/>
      <c r="D27" s="12"/>
    </row>
    <row r="28" spans="1:4" ht="12.75">
      <c r="A28" s="11"/>
      <c r="B28" s="12"/>
      <c r="C28" s="12"/>
      <c r="D28" s="12"/>
    </row>
    <row r="29" spans="1:4" ht="12.75">
      <c r="A29" s="11"/>
      <c r="B29" s="12"/>
      <c r="C29" s="12"/>
      <c r="D29" s="12"/>
    </row>
    <row r="30" spans="1:4" ht="12.75">
      <c r="A30" s="11"/>
      <c r="B30" s="12"/>
      <c r="C30" s="12"/>
      <c r="D30" s="12"/>
    </row>
    <row r="31" spans="1:4" ht="12.75">
      <c r="A31" s="11"/>
      <c r="B31" s="12"/>
      <c r="C31" s="12"/>
      <c r="D31" s="12"/>
    </row>
    <row r="32" spans="1:4" ht="12.75">
      <c r="A32" s="11"/>
      <c r="B32" s="12"/>
      <c r="C32" s="12"/>
      <c r="D32" s="12"/>
    </row>
    <row r="33" spans="1:4" ht="12.75">
      <c r="A33" s="11"/>
      <c r="B33" s="12"/>
      <c r="C33" s="12"/>
      <c r="D33" s="12"/>
    </row>
    <row r="34" spans="1:4" ht="12.75">
      <c r="A34" s="11"/>
      <c r="B34" s="12"/>
      <c r="C34" s="12"/>
      <c r="D34" s="12"/>
    </row>
    <row r="35" spans="1:4" ht="12.75">
      <c r="A35" s="11"/>
      <c r="B35" s="12"/>
      <c r="C35" s="12"/>
      <c r="D35" s="12"/>
    </row>
    <row r="36" spans="1:4" ht="12.75">
      <c r="A36" s="11"/>
      <c r="B36" s="12"/>
      <c r="C36" s="12"/>
      <c r="D36" s="12"/>
    </row>
    <row r="37" spans="1:4" ht="12.75">
      <c r="A37" s="11"/>
      <c r="B37" s="12"/>
      <c r="C37" s="12"/>
      <c r="D37" s="12"/>
    </row>
    <row r="38" spans="1:4" ht="12.75">
      <c r="A38" s="11"/>
      <c r="B38" s="12"/>
      <c r="C38" s="12"/>
      <c r="D38" s="12"/>
    </row>
    <row r="39" spans="1:4" ht="12.75">
      <c r="A39" s="11"/>
      <c r="B39" s="12"/>
      <c r="C39" s="12"/>
      <c r="D39" s="12"/>
    </row>
    <row r="40" spans="1:4" ht="12.75">
      <c r="A40" s="11"/>
      <c r="B40" s="12"/>
      <c r="C40" s="12"/>
      <c r="D40" s="12"/>
    </row>
    <row r="41" spans="1:4" ht="12.75">
      <c r="A41" s="11"/>
      <c r="B41" s="12"/>
      <c r="C41" s="12"/>
      <c r="D41" s="12"/>
    </row>
    <row r="42" spans="1:4" ht="12.75">
      <c r="A42" s="11"/>
      <c r="B42" s="12"/>
      <c r="C42" s="12"/>
      <c r="D42" s="12"/>
    </row>
    <row r="43" spans="1:4" ht="12.75">
      <c r="A43" s="11"/>
      <c r="B43" s="12"/>
      <c r="C43" s="12"/>
      <c r="D43" s="12"/>
    </row>
    <row r="44" spans="1:4" ht="12.75">
      <c r="A44" s="11"/>
      <c r="B44" s="12"/>
      <c r="C44" s="12"/>
      <c r="D44" s="12"/>
    </row>
    <row r="45" spans="1:4" ht="12.75">
      <c r="A45" s="11"/>
      <c r="B45" s="12"/>
      <c r="C45" s="12"/>
      <c r="D45" s="12"/>
    </row>
    <row r="46" spans="1:4" ht="12.75">
      <c r="A46" s="11"/>
      <c r="B46" s="12"/>
      <c r="C46" s="12"/>
      <c r="D46" s="12"/>
    </row>
    <row r="47" spans="1:4" ht="12.75">
      <c r="A47" s="11"/>
      <c r="B47" s="12"/>
      <c r="C47" s="12"/>
      <c r="D47" s="12"/>
    </row>
    <row r="48" spans="1:4" ht="12.75">
      <c r="A48" s="11"/>
      <c r="B48" s="12"/>
      <c r="C48" s="12"/>
      <c r="D48" s="12"/>
    </row>
    <row r="49" spans="1:4" ht="12.75">
      <c r="A49" s="11"/>
      <c r="B49" s="12"/>
      <c r="C49" s="12"/>
      <c r="D49" s="12"/>
    </row>
    <row r="50" spans="1:4" ht="12.75">
      <c r="A50" s="11"/>
      <c r="B50" s="12"/>
      <c r="C50" s="12"/>
      <c r="D50" s="12"/>
    </row>
    <row r="51" spans="1:4" ht="12.75">
      <c r="A51" s="11"/>
      <c r="B51" s="12"/>
      <c r="C51" s="12"/>
      <c r="D51" s="12"/>
    </row>
    <row r="52" spans="1:4" ht="12.75">
      <c r="A52" s="11"/>
      <c r="B52" s="12"/>
      <c r="C52" s="12"/>
      <c r="D52" s="12"/>
    </row>
    <row r="53" spans="1:4" ht="12.75">
      <c r="A53" s="11"/>
      <c r="B53" s="12"/>
      <c r="C53" s="12"/>
      <c r="D53" s="12"/>
    </row>
    <row r="54" spans="1:4" ht="12.75">
      <c r="A54" s="11"/>
      <c r="B54" s="12"/>
      <c r="C54" s="12"/>
      <c r="D54" s="12"/>
    </row>
    <row r="55" spans="1:4" ht="12.75">
      <c r="A55" s="11"/>
      <c r="B55" s="12"/>
      <c r="C55" s="12"/>
      <c r="D55" s="12"/>
    </row>
    <row r="56" spans="1:4" ht="12.75">
      <c r="A56" s="13"/>
      <c r="B56" s="14"/>
      <c r="C56" s="14"/>
      <c r="D56" s="14"/>
    </row>
  </sheetData>
  <mergeCells count="1">
    <mergeCell ref="A1:D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2" width="11.57421875" style="0" customWidth="1"/>
    <col min="3" max="3" width="26.57421875" style="0" customWidth="1"/>
    <col min="4" max="8" width="34.421875" style="15" customWidth="1"/>
    <col min="9" max="16384" width="11.57421875" style="0" customWidth="1"/>
  </cols>
  <sheetData>
    <row r="1" spans="1:8" ht="34.5" customHeight="1">
      <c r="A1" s="16" t="s">
        <v>31</v>
      </c>
      <c r="B1" s="16" t="s">
        <v>41</v>
      </c>
      <c r="C1" s="201" t="s">
        <v>42</v>
      </c>
      <c r="D1" s="201"/>
      <c r="E1" s="201"/>
      <c r="F1" s="201"/>
      <c r="G1" s="201"/>
      <c r="H1" s="201"/>
    </row>
    <row r="2" spans="1:8" ht="34.5" customHeight="1">
      <c r="A2" s="16">
        <v>1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  <c r="H2" s="16" t="s">
        <v>49</v>
      </c>
    </row>
    <row r="3" spans="1:8" ht="34.5" customHeight="1">
      <c r="A3" s="16">
        <v>2</v>
      </c>
      <c r="B3" s="16" t="s">
        <v>50</v>
      </c>
      <c r="C3" s="16" t="s">
        <v>51</v>
      </c>
      <c r="D3" s="16" t="s">
        <v>52</v>
      </c>
      <c r="E3" s="16" t="s">
        <v>53</v>
      </c>
      <c r="F3" s="16" t="s">
        <v>54</v>
      </c>
      <c r="G3" s="16" t="s">
        <v>55</v>
      </c>
      <c r="H3" s="16" t="s">
        <v>56</v>
      </c>
    </row>
    <row r="4" spans="1:8" ht="34.5" customHeight="1">
      <c r="A4" s="16">
        <v>3</v>
      </c>
      <c r="B4" s="16" t="s">
        <v>43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</row>
    <row r="5" spans="1:8" ht="34.5" customHeight="1">
      <c r="A5" s="16">
        <v>4</v>
      </c>
      <c r="B5" s="16" t="s">
        <v>43</v>
      </c>
      <c r="C5" s="16" t="s">
        <v>63</v>
      </c>
      <c r="D5" s="16" t="s">
        <v>64</v>
      </c>
      <c r="E5" s="16" t="s">
        <v>65</v>
      </c>
      <c r="F5" s="16" t="s">
        <v>66</v>
      </c>
      <c r="G5" s="16" t="s">
        <v>67</v>
      </c>
      <c r="H5" s="16" t="s">
        <v>68</v>
      </c>
    </row>
    <row r="6" spans="1:8" ht="34.5" customHeight="1">
      <c r="A6" s="16">
        <v>5</v>
      </c>
      <c r="B6" s="16" t="s">
        <v>43</v>
      </c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6" t="s">
        <v>74</v>
      </c>
    </row>
    <row r="7" spans="1:8" ht="34.5" customHeight="1">
      <c r="A7" s="16">
        <v>6</v>
      </c>
      <c r="B7" s="16" t="s">
        <v>50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</row>
    <row r="8" spans="1:8" ht="34.5" customHeight="1">
      <c r="A8" s="16">
        <v>7</v>
      </c>
      <c r="B8" s="16" t="s">
        <v>43</v>
      </c>
      <c r="C8" s="16" t="s">
        <v>81</v>
      </c>
      <c r="D8" s="16" t="s">
        <v>82</v>
      </c>
      <c r="E8" s="16" t="s">
        <v>83</v>
      </c>
      <c r="F8" s="16" t="s">
        <v>84</v>
      </c>
      <c r="G8" s="16" t="s">
        <v>85</v>
      </c>
      <c r="H8" s="16" t="s">
        <v>86</v>
      </c>
    </row>
    <row r="9" spans="1:8" ht="34.5" customHeight="1">
      <c r="A9" s="16">
        <v>8</v>
      </c>
      <c r="B9" s="16" t="s">
        <v>43</v>
      </c>
      <c r="C9" s="16" t="s">
        <v>87</v>
      </c>
      <c r="D9" s="16" t="s">
        <v>88</v>
      </c>
      <c r="E9" s="16" t="s">
        <v>89</v>
      </c>
      <c r="F9" s="16" t="s">
        <v>90</v>
      </c>
      <c r="G9" s="16" t="s">
        <v>91</v>
      </c>
      <c r="H9" s="16" t="s">
        <v>92</v>
      </c>
    </row>
    <row r="10" spans="1:8" ht="34.5" customHeight="1">
      <c r="A10" s="16">
        <v>9</v>
      </c>
      <c r="B10" s="16" t="s">
        <v>43</v>
      </c>
      <c r="C10" s="16" t="s">
        <v>93</v>
      </c>
      <c r="D10" s="16" t="s">
        <v>94</v>
      </c>
      <c r="E10" s="16" t="s">
        <v>95</v>
      </c>
      <c r="F10" s="16" t="s">
        <v>96</v>
      </c>
      <c r="G10" s="16" t="s">
        <v>97</v>
      </c>
      <c r="H10" s="16" t="s">
        <v>98</v>
      </c>
    </row>
    <row r="11" spans="1:8" ht="34.5" customHeight="1">
      <c r="A11" s="16">
        <v>10</v>
      </c>
      <c r="B11" s="16" t="s">
        <v>43</v>
      </c>
      <c r="C11" s="16" t="s">
        <v>99</v>
      </c>
      <c r="D11" s="16" t="s">
        <v>100</v>
      </c>
      <c r="E11" s="16" t="s">
        <v>101</v>
      </c>
      <c r="F11" s="16" t="s">
        <v>102</v>
      </c>
      <c r="G11" s="16" t="s">
        <v>103</v>
      </c>
      <c r="H11" s="16" t="s">
        <v>104</v>
      </c>
    </row>
    <row r="12" spans="1:8" ht="34.5" customHeight="1">
      <c r="A12" s="16">
        <v>11</v>
      </c>
      <c r="B12" s="16" t="s">
        <v>43</v>
      </c>
      <c r="C12" s="16" t="s">
        <v>105</v>
      </c>
      <c r="D12" s="16" t="s">
        <v>106</v>
      </c>
      <c r="E12" s="16" t="s">
        <v>107</v>
      </c>
      <c r="F12" s="16" t="s">
        <v>108</v>
      </c>
      <c r="G12" s="16" t="s">
        <v>109</v>
      </c>
      <c r="H12" s="16" t="s">
        <v>110</v>
      </c>
    </row>
    <row r="13" spans="1:8" ht="34.5" customHeight="1">
      <c r="A13" s="16">
        <v>12</v>
      </c>
      <c r="B13" s="16" t="s">
        <v>43</v>
      </c>
      <c r="C13" s="16" t="s">
        <v>111</v>
      </c>
      <c r="D13" s="16" t="s">
        <v>112</v>
      </c>
      <c r="E13" s="16" t="s">
        <v>113</v>
      </c>
      <c r="F13" s="16" t="s">
        <v>114</v>
      </c>
      <c r="G13" s="16" t="s">
        <v>115</v>
      </c>
      <c r="H13" s="16" t="s">
        <v>116</v>
      </c>
    </row>
    <row r="14" spans="1:8" ht="34.5" customHeight="1">
      <c r="A14" s="16">
        <v>13</v>
      </c>
      <c r="B14" s="16" t="s">
        <v>117</v>
      </c>
      <c r="C14" s="16" t="s">
        <v>118</v>
      </c>
      <c r="D14" s="16" t="s">
        <v>119</v>
      </c>
      <c r="E14" s="16" t="s">
        <v>120</v>
      </c>
      <c r="F14" s="16" t="s">
        <v>121</v>
      </c>
      <c r="G14" s="16" t="s">
        <v>122</v>
      </c>
      <c r="H14" s="16" t="s">
        <v>123</v>
      </c>
    </row>
    <row r="15" spans="1:8" ht="34.5" customHeight="1">
      <c r="A15" s="16">
        <v>14</v>
      </c>
      <c r="B15" s="16" t="s">
        <v>117</v>
      </c>
      <c r="C15" s="16" t="s">
        <v>124</v>
      </c>
      <c r="D15" s="16" t="s">
        <v>125</v>
      </c>
      <c r="E15" s="16" t="s">
        <v>126</v>
      </c>
      <c r="F15" s="16" t="s">
        <v>127</v>
      </c>
      <c r="G15" s="16" t="s">
        <v>128</v>
      </c>
      <c r="H15" s="16" t="s">
        <v>129</v>
      </c>
    </row>
    <row r="16" spans="1:8" ht="34.5" customHeight="1">
      <c r="A16" s="16">
        <v>15</v>
      </c>
      <c r="B16" s="16" t="s">
        <v>117</v>
      </c>
      <c r="C16" s="16" t="s">
        <v>130</v>
      </c>
      <c r="D16" s="16" t="s">
        <v>131</v>
      </c>
      <c r="E16" s="16" t="s">
        <v>132</v>
      </c>
      <c r="F16" s="16" t="s">
        <v>133</v>
      </c>
      <c r="G16" s="16" t="s">
        <v>134</v>
      </c>
      <c r="H16" s="16" t="s">
        <v>135</v>
      </c>
    </row>
    <row r="17" spans="1:8" ht="34.5" customHeight="1">
      <c r="A17" s="16">
        <v>16</v>
      </c>
      <c r="B17" s="16" t="s">
        <v>117</v>
      </c>
      <c r="C17" s="16" t="s">
        <v>136</v>
      </c>
      <c r="D17" s="16" t="s">
        <v>137</v>
      </c>
      <c r="E17" s="16" t="s">
        <v>138</v>
      </c>
      <c r="F17" s="16" t="s">
        <v>139</v>
      </c>
      <c r="G17" s="16" t="s">
        <v>140</v>
      </c>
      <c r="H17" s="16" t="s">
        <v>141</v>
      </c>
    </row>
    <row r="18" spans="1:8" ht="34.5" customHeight="1">
      <c r="A18" s="16">
        <v>17</v>
      </c>
      <c r="B18" s="16" t="s">
        <v>43</v>
      </c>
      <c r="C18" s="16" t="s">
        <v>142</v>
      </c>
      <c r="D18" s="16" t="s">
        <v>143</v>
      </c>
      <c r="E18" s="16" t="s">
        <v>144</v>
      </c>
      <c r="F18" s="16" t="s">
        <v>145</v>
      </c>
      <c r="G18" s="16" t="s">
        <v>146</v>
      </c>
      <c r="H18" s="16" t="s">
        <v>147</v>
      </c>
    </row>
    <row r="19" spans="1:8" ht="34.5" customHeight="1">
      <c r="A19" s="16">
        <v>18</v>
      </c>
      <c r="B19" s="16" t="s">
        <v>50</v>
      </c>
      <c r="C19" s="16" t="s">
        <v>148</v>
      </c>
      <c r="D19" s="16" t="s">
        <v>149</v>
      </c>
      <c r="E19" s="16" t="s">
        <v>150</v>
      </c>
      <c r="F19" s="16" t="s">
        <v>151</v>
      </c>
      <c r="G19" s="16" t="s">
        <v>152</v>
      </c>
      <c r="H19" s="16" t="s">
        <v>153</v>
      </c>
    </row>
    <row r="20" spans="1:8" ht="34.5" customHeight="1">
      <c r="A20" s="16">
        <v>19</v>
      </c>
      <c r="B20" s="16" t="s">
        <v>43</v>
      </c>
      <c r="C20" s="16" t="s">
        <v>154</v>
      </c>
      <c r="D20" s="16" t="s">
        <v>155</v>
      </c>
      <c r="E20" s="16" t="s">
        <v>156</v>
      </c>
      <c r="F20" s="16" t="s">
        <v>157</v>
      </c>
      <c r="G20" s="16" t="s">
        <v>158</v>
      </c>
      <c r="H20" s="16" t="s">
        <v>159</v>
      </c>
    </row>
    <row r="21" spans="1:8" ht="34.5" customHeight="1">
      <c r="A21" s="16">
        <v>20</v>
      </c>
      <c r="B21" s="16" t="s">
        <v>43</v>
      </c>
      <c r="C21" s="16" t="s">
        <v>160</v>
      </c>
      <c r="D21" s="16" t="s">
        <v>161</v>
      </c>
      <c r="E21" s="16" t="s">
        <v>162</v>
      </c>
      <c r="F21" s="16" t="s">
        <v>163</v>
      </c>
      <c r="G21" s="16" t="s">
        <v>164</v>
      </c>
      <c r="H21" s="16" t="s">
        <v>165</v>
      </c>
    </row>
    <row r="22" spans="1:8" ht="34.5" customHeight="1">
      <c r="A22" s="16">
        <v>21</v>
      </c>
      <c r="B22" s="16" t="s">
        <v>43</v>
      </c>
      <c r="C22" s="16" t="s">
        <v>166</v>
      </c>
      <c r="D22" s="16" t="s">
        <v>167</v>
      </c>
      <c r="E22" s="16" t="s">
        <v>168</v>
      </c>
      <c r="F22" s="16" t="s">
        <v>169</v>
      </c>
      <c r="G22" s="16" t="s">
        <v>170</v>
      </c>
      <c r="H22" s="16" t="s">
        <v>171</v>
      </c>
    </row>
    <row r="23" spans="1:8" ht="34.5" customHeight="1">
      <c r="A23" s="16">
        <v>22</v>
      </c>
      <c r="B23" s="16" t="s">
        <v>117</v>
      </c>
      <c r="C23" s="16" t="s">
        <v>172</v>
      </c>
      <c r="D23" s="16" t="s">
        <v>173</v>
      </c>
      <c r="E23" s="16" t="s">
        <v>174</v>
      </c>
      <c r="F23" s="16" t="s">
        <v>175</v>
      </c>
      <c r="G23" s="16" t="s">
        <v>176</v>
      </c>
      <c r="H23" s="16" t="s">
        <v>177</v>
      </c>
    </row>
    <row r="24" spans="1:8" ht="34.5" customHeight="1">
      <c r="A24" s="16">
        <v>23</v>
      </c>
      <c r="B24" s="16" t="s">
        <v>50</v>
      </c>
      <c r="C24" s="16" t="s">
        <v>178</v>
      </c>
      <c r="D24" s="16" t="s">
        <v>179</v>
      </c>
      <c r="E24" s="16" t="s">
        <v>180</v>
      </c>
      <c r="F24" s="16" t="s">
        <v>181</v>
      </c>
      <c r="G24" s="16" t="s">
        <v>182</v>
      </c>
      <c r="H24" s="16" t="s">
        <v>183</v>
      </c>
    </row>
    <row r="25" spans="1:8" ht="34.5" customHeight="1">
      <c r="A25" s="16">
        <v>24</v>
      </c>
      <c r="B25" s="16" t="s">
        <v>50</v>
      </c>
      <c r="C25" s="16" t="s">
        <v>184</v>
      </c>
      <c r="D25" s="16" t="s">
        <v>185</v>
      </c>
      <c r="E25" s="16" t="s">
        <v>186</v>
      </c>
      <c r="F25" s="16" t="s">
        <v>187</v>
      </c>
      <c r="G25" s="16" t="s">
        <v>188</v>
      </c>
      <c r="H25" s="16" t="s">
        <v>189</v>
      </c>
    </row>
    <row r="26" spans="1:8" ht="34.5" customHeight="1">
      <c r="A26" s="16">
        <v>25</v>
      </c>
      <c r="B26" s="16" t="s">
        <v>43</v>
      </c>
      <c r="C26" s="16" t="s">
        <v>190</v>
      </c>
      <c r="D26" s="16" t="s">
        <v>191</v>
      </c>
      <c r="E26" s="16" t="s">
        <v>192</v>
      </c>
      <c r="F26" s="16" t="s">
        <v>193</v>
      </c>
      <c r="G26" s="16" t="s">
        <v>194</v>
      </c>
      <c r="H26" s="16" t="s">
        <v>195</v>
      </c>
    </row>
    <row r="27" spans="1:8" ht="34.5" customHeight="1">
      <c r="A27" s="16">
        <v>26</v>
      </c>
      <c r="B27" s="16" t="s">
        <v>117</v>
      </c>
      <c r="C27" s="16" t="s">
        <v>196</v>
      </c>
      <c r="D27" s="16" t="s">
        <v>197</v>
      </c>
      <c r="E27" s="16" t="s">
        <v>198</v>
      </c>
      <c r="F27" s="16" t="s">
        <v>199</v>
      </c>
      <c r="G27" s="16" t="s">
        <v>200</v>
      </c>
      <c r="H27" s="16" t="s">
        <v>201</v>
      </c>
    </row>
    <row r="28" spans="1:8" ht="34.5" customHeight="1">
      <c r="A28" s="16">
        <v>27</v>
      </c>
      <c r="B28" s="16" t="s">
        <v>50</v>
      </c>
      <c r="C28" s="16" t="s">
        <v>202</v>
      </c>
      <c r="D28" s="16" t="s">
        <v>203</v>
      </c>
      <c r="E28" s="16" t="s">
        <v>204</v>
      </c>
      <c r="F28" s="16" t="s">
        <v>205</v>
      </c>
      <c r="G28" s="16" t="s">
        <v>206</v>
      </c>
      <c r="H28" s="16" t="s">
        <v>207</v>
      </c>
    </row>
    <row r="29" spans="1:8" ht="34.5" customHeight="1">
      <c r="A29" s="16">
        <v>28</v>
      </c>
      <c r="B29" s="16" t="s">
        <v>43</v>
      </c>
      <c r="C29" s="16" t="s">
        <v>208</v>
      </c>
      <c r="D29" s="16" t="s">
        <v>209</v>
      </c>
      <c r="E29" s="16" t="s">
        <v>210</v>
      </c>
      <c r="F29" s="16" t="s">
        <v>211</v>
      </c>
      <c r="G29" s="16" t="s">
        <v>212</v>
      </c>
      <c r="H29" s="16" t="s">
        <v>213</v>
      </c>
    </row>
    <row r="30" spans="1:8" ht="34.5" customHeight="1">
      <c r="A30" s="16">
        <v>29</v>
      </c>
      <c r="B30" s="16" t="s">
        <v>43</v>
      </c>
      <c r="C30" s="16" t="s">
        <v>214</v>
      </c>
      <c r="D30" s="16" t="s">
        <v>215</v>
      </c>
      <c r="E30" s="16" t="s">
        <v>216</v>
      </c>
      <c r="F30" s="16" t="s">
        <v>217</v>
      </c>
      <c r="G30" s="16" t="s">
        <v>218</v>
      </c>
      <c r="H30" s="16" t="s">
        <v>219</v>
      </c>
    </row>
    <row r="31" spans="1:8" ht="28.5" customHeight="1">
      <c r="A31" s="202" t="s">
        <v>220</v>
      </c>
      <c r="B31" s="202"/>
      <c r="C31" s="202"/>
      <c r="D31" s="202"/>
      <c r="E31" s="202"/>
      <c r="F31" s="202"/>
      <c r="G31" s="202"/>
      <c r="H31" s="202"/>
    </row>
  </sheetData>
  <mergeCells count="2">
    <mergeCell ref="C1:H1"/>
    <mergeCell ref="A31:H31"/>
  </mergeCells>
  <printOptions/>
  <pageMargins left="0.7875" right="0.7875" top="1.0527777777777778" bottom="1.0527777777777778" header="0.7875" footer="0.7875"/>
  <pageSetup fitToHeight="2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zoomScale="50" zoomScaleNormal="50" workbookViewId="0" topLeftCell="B10">
      <pane xSplit="2" topLeftCell="D2" activePane="topRight" state="frozen"/>
      <selection pane="topLeft" activeCell="B10" sqref="B10"/>
      <selection pane="topRight" activeCell="F12" sqref="F12"/>
    </sheetView>
  </sheetViews>
  <sheetFormatPr defaultColWidth="11.421875" defaultRowHeight="12.75"/>
  <cols>
    <col min="1" max="1" width="2.7109375" style="17" customWidth="1"/>
    <col min="2" max="2" width="37.8515625" style="17" customWidth="1"/>
    <col min="3" max="3" width="51.8515625" style="17" customWidth="1"/>
    <col min="4" max="4" width="47.140625" style="17" customWidth="1"/>
    <col min="5" max="8" width="50.7109375" style="17" customWidth="1"/>
    <col min="9" max="9" width="26.57421875" style="17" customWidth="1"/>
    <col min="10" max="10" width="50.7109375" style="17" customWidth="1"/>
    <col min="11" max="16384" width="11.421875" style="17" customWidth="1"/>
  </cols>
  <sheetData>
    <row r="1" spans="2:7" ht="39.75" customHeight="1">
      <c r="B1" s="18" t="s">
        <v>221</v>
      </c>
      <c r="C1" s="19"/>
      <c r="D1" s="19"/>
      <c r="E1" s="203" t="s">
        <v>222</v>
      </c>
      <c r="F1" s="203"/>
      <c r="G1" s="203"/>
    </row>
    <row r="2" spans="2:7" ht="39.75" customHeight="1">
      <c r="B2" s="18" t="s">
        <v>223</v>
      </c>
      <c r="C2" s="20"/>
      <c r="D2" s="20"/>
      <c r="E2" s="203"/>
      <c r="F2" s="203"/>
      <c r="G2" s="203"/>
    </row>
    <row r="3" spans="2:7" ht="39.75" customHeight="1">
      <c r="B3" s="204" t="s">
        <v>224</v>
      </c>
      <c r="C3" s="19"/>
      <c r="D3" s="19"/>
      <c r="E3" s="203"/>
      <c r="F3" s="203"/>
      <c r="G3" s="203"/>
    </row>
    <row r="4" spans="2:7" ht="39.75" customHeight="1">
      <c r="B4" s="204"/>
      <c r="C4" s="20"/>
      <c r="D4" s="20"/>
      <c r="E4" s="203"/>
      <c r="F4" s="203"/>
      <c r="G4" s="203"/>
    </row>
    <row r="5" spans="2:7" ht="39.75" customHeight="1">
      <c r="B5" s="18" t="s">
        <v>225</v>
      </c>
      <c r="E5" s="203"/>
      <c r="F5" s="203"/>
      <c r="G5" s="203"/>
    </row>
    <row r="6" spans="2:11" ht="39.75" customHeight="1">
      <c r="B6" s="18" t="s">
        <v>226</v>
      </c>
      <c r="C6" s="20"/>
      <c r="D6" s="21"/>
      <c r="E6" s="203"/>
      <c r="F6" s="203"/>
      <c r="G6" s="203"/>
      <c r="H6" s="205" t="s">
        <v>227</v>
      </c>
      <c r="I6" s="22"/>
      <c r="J6" s="22"/>
      <c r="K6" s="22"/>
    </row>
    <row r="7" spans="2:11" ht="39.75" customHeight="1">
      <c r="B7" s="206" t="s">
        <v>12</v>
      </c>
      <c r="C7" s="23"/>
      <c r="D7" s="23"/>
      <c r="E7" s="203"/>
      <c r="F7" s="203"/>
      <c r="G7" s="203"/>
      <c r="H7" s="205"/>
      <c r="I7" s="22"/>
      <c r="J7" s="22"/>
      <c r="K7" s="22"/>
    </row>
    <row r="8" spans="2:11" ht="39.75" customHeight="1">
      <c r="B8" s="206"/>
      <c r="E8" s="203"/>
      <c r="F8" s="203"/>
      <c r="G8" s="203"/>
      <c r="H8" s="205"/>
      <c r="I8" s="22"/>
      <c r="J8" s="22"/>
      <c r="K8" s="22"/>
    </row>
    <row r="9" spans="2:11" ht="39.75" customHeight="1">
      <c r="B9" s="206"/>
      <c r="C9" s="24"/>
      <c r="D9" s="20"/>
      <c r="E9" s="203"/>
      <c r="F9" s="203"/>
      <c r="G9" s="203"/>
      <c r="H9" s="205"/>
      <c r="I9" s="22"/>
      <c r="J9" s="22"/>
      <c r="K9" s="22"/>
    </row>
    <row r="10" spans="2:11" ht="39.75" customHeight="1">
      <c r="B10" s="206"/>
      <c r="E10" s="207" t="s">
        <v>228</v>
      </c>
      <c r="F10" s="207"/>
      <c r="G10" s="207"/>
      <c r="H10" s="25">
        <v>0</v>
      </c>
      <c r="I10" s="22"/>
      <c r="J10" s="22"/>
      <c r="K10" s="22"/>
    </row>
    <row r="11" spans="2:11" s="26" customFormat="1" ht="49.5" customHeight="1">
      <c r="B11" s="27" t="s">
        <v>229</v>
      </c>
      <c r="C11" s="28" t="s">
        <v>230</v>
      </c>
      <c r="D11" s="29" t="s">
        <v>38</v>
      </c>
      <c r="E11" s="30" t="s">
        <v>231</v>
      </c>
      <c r="F11" s="30" t="s">
        <v>232</v>
      </c>
      <c r="G11" s="30" t="s">
        <v>233</v>
      </c>
      <c r="H11" s="31" t="s">
        <v>40</v>
      </c>
      <c r="I11" s="17"/>
      <c r="J11" s="17"/>
      <c r="K11" s="17"/>
    </row>
    <row r="12" spans="2:11" s="26" customFormat="1" ht="85.5" customHeight="1">
      <c r="B12" s="32" t="s">
        <v>234</v>
      </c>
      <c r="C12" s="33" t="s">
        <v>235</v>
      </c>
      <c r="D12" s="34">
        <v>0.3940972222222222</v>
      </c>
      <c r="E12" s="35">
        <v>0.4107060185185185</v>
      </c>
      <c r="F12" s="35">
        <v>0.42269675925925926</v>
      </c>
      <c r="G12" s="35">
        <v>0.43929398148148147</v>
      </c>
      <c r="H12" s="36">
        <v>0.45123842592592595</v>
      </c>
      <c r="I12" s="17" t="s">
        <v>41</v>
      </c>
      <c r="J12" s="17"/>
      <c r="K12" s="17"/>
    </row>
    <row r="13" spans="2:9" ht="60" customHeight="1">
      <c r="B13" s="37">
        <f>Equipes!A2</f>
        <v>1</v>
      </c>
      <c r="C13" s="38" t="str">
        <f>Equipes!C2</f>
        <v>ACVP 5</v>
      </c>
      <c r="D13" s="39">
        <v>0.3611111111111111</v>
      </c>
      <c r="E13" s="35">
        <v>0.3794212962962963</v>
      </c>
      <c r="F13" s="39">
        <v>0.3929166666666667</v>
      </c>
      <c r="G13" s="35">
        <v>0.4114583333333333</v>
      </c>
      <c r="H13" s="36">
        <v>0.4245138888888889</v>
      </c>
      <c r="I13" s="38" t="str">
        <f>Equipes!B2</f>
        <v>G</v>
      </c>
    </row>
    <row r="14" spans="2:9" ht="60" customHeight="1">
      <c r="B14" s="37">
        <f>Equipes!A3</f>
        <v>2</v>
      </c>
      <c r="C14" s="38" t="str">
        <f>Equipes!C3</f>
        <v>RCPM 2</v>
      </c>
      <c r="D14" s="40">
        <v>0.36284722222222227</v>
      </c>
      <c r="E14" s="35">
        <v>0.3848726851851852</v>
      </c>
      <c r="F14" s="40">
        <v>0.4004976851851852</v>
      </c>
      <c r="G14" s="35">
        <v>0.42313657407407407</v>
      </c>
      <c r="H14" s="36">
        <v>0.43842592592592594</v>
      </c>
      <c r="I14" s="38" t="str">
        <f>Equipes!B3</f>
        <v>F</v>
      </c>
    </row>
    <row r="15" spans="2:9" ht="60" customHeight="1">
      <c r="B15" s="37">
        <f>Equipes!A4</f>
        <v>3</v>
      </c>
      <c r="C15" s="38" t="str">
        <f>Equipes!C4</f>
        <v>RCPM 3</v>
      </c>
      <c r="D15" s="40">
        <v>0.3645833333333333</v>
      </c>
      <c r="E15" s="35">
        <v>0.38158564814814816</v>
      </c>
      <c r="F15" s="40">
        <v>0.3940162037037037</v>
      </c>
      <c r="G15" s="35">
        <v>0.4104976851851852</v>
      </c>
      <c r="H15" s="36">
        <v>0.42246527777777776</v>
      </c>
      <c r="I15" s="38" t="str">
        <f>Equipes!B4</f>
        <v>G</v>
      </c>
    </row>
    <row r="16" spans="2:9" ht="60" customHeight="1">
      <c r="B16" s="37">
        <f>Equipes!A5</f>
        <v>4</v>
      </c>
      <c r="C16" s="38" t="str">
        <f>Equipes!C5</f>
        <v>CNV</v>
      </c>
      <c r="D16" s="34">
        <v>0.3663194444444444</v>
      </c>
      <c r="E16" s="35">
        <v>0.38604166666666667</v>
      </c>
      <c r="F16" s="35">
        <v>0.39969907407407407</v>
      </c>
      <c r="G16" s="35">
        <v>0.4191550925925926</v>
      </c>
      <c r="H16" s="36">
        <v>0.4325925925925926</v>
      </c>
      <c r="I16" s="38" t="str">
        <f>Equipes!B5</f>
        <v>G</v>
      </c>
    </row>
    <row r="17" spans="2:9" ht="60" customHeight="1">
      <c r="B17" s="37">
        <f>Equipes!A6</f>
        <v>5</v>
      </c>
      <c r="C17" s="38" t="str">
        <f>Equipes!C6</f>
        <v>ACVP 6</v>
      </c>
      <c r="D17" s="34">
        <v>0.3680555555555556</v>
      </c>
      <c r="E17" s="35">
        <v>0.38842592592592595</v>
      </c>
      <c r="F17" s="35">
        <v>0.4032060185185185</v>
      </c>
      <c r="G17" s="35">
        <v>0.42442129629629627</v>
      </c>
      <c r="H17" s="36">
        <v>0.43842592592592594</v>
      </c>
      <c r="I17" s="38" t="str">
        <f>Equipes!B6</f>
        <v>G</v>
      </c>
    </row>
    <row r="18" spans="2:9" ht="60" customHeight="1">
      <c r="B18" s="37">
        <f>Equipes!A7</f>
        <v>6</v>
      </c>
      <c r="C18" s="38" t="str">
        <f>Equipes!C7</f>
        <v>ACVP 2</v>
      </c>
      <c r="D18" s="34">
        <v>0.3697916666666667</v>
      </c>
      <c r="E18" s="35">
        <v>0.39038194444444446</v>
      </c>
      <c r="F18" s="35">
        <v>0.40528935185185183</v>
      </c>
      <c r="G18" s="35">
        <v>0.4266435185185185</v>
      </c>
      <c r="H18" s="36">
        <v>0.44189814814814815</v>
      </c>
      <c r="I18" s="38" t="str">
        <f>Equipes!B7</f>
        <v>F</v>
      </c>
    </row>
    <row r="19" spans="2:9" ht="60" customHeight="1">
      <c r="B19" s="37">
        <f>Equipes!A8</f>
        <v>7</v>
      </c>
      <c r="C19" s="38" t="str">
        <f>Equipes!C8</f>
        <v>RSCC 1</v>
      </c>
      <c r="D19" s="34">
        <v>0.37152777777777773</v>
      </c>
      <c r="E19" s="35">
        <v>0.3895023148148148</v>
      </c>
      <c r="F19" s="35">
        <v>0.4025462962962963</v>
      </c>
      <c r="G19" s="35">
        <v>0.4212268518518518</v>
      </c>
      <c r="H19" s="36">
        <v>0.4344560185185185</v>
      </c>
      <c r="I19" s="38" t="str">
        <f>Equipes!B8</f>
        <v>G</v>
      </c>
    </row>
    <row r="20" spans="2:9" ht="60" customHeight="1">
      <c r="B20" s="37">
        <f>Equipes!A9</f>
        <v>8</v>
      </c>
      <c r="C20" s="38" t="str">
        <f>Equipes!C9</f>
        <v>ACVP 3</v>
      </c>
      <c r="D20" s="34">
        <v>0.3732638888888889</v>
      </c>
      <c r="E20" s="35">
        <v>0.3912731481481482</v>
      </c>
      <c r="F20" s="35">
        <v>0.4042013888888889</v>
      </c>
      <c r="G20" s="35">
        <v>0.4230902777777778</v>
      </c>
      <c r="H20" s="36">
        <v>0.4359837962962963</v>
      </c>
      <c r="I20" s="38" t="str">
        <f>Equipes!B9</f>
        <v>G</v>
      </c>
    </row>
    <row r="21" spans="2:9" ht="60" customHeight="1">
      <c r="B21" s="37">
        <f>Equipes!A10</f>
        <v>9</v>
      </c>
      <c r="C21" s="38" t="str">
        <f>Equipes!C10</f>
        <v>SNO 1</v>
      </c>
      <c r="D21" s="34">
        <v>0.375</v>
      </c>
      <c r="E21" s="35">
        <v>0.3951388888888889</v>
      </c>
      <c r="F21" s="35">
        <v>0.40974537037037034</v>
      </c>
      <c r="G21" s="35">
        <v>0.4300347222222222</v>
      </c>
      <c r="H21" s="36">
        <v>0.44450231481481484</v>
      </c>
      <c r="I21" s="38" t="str">
        <f>Equipes!B10</f>
        <v>G</v>
      </c>
    </row>
    <row r="22" spans="2:9" ht="60" customHeight="1">
      <c r="B22" s="37">
        <f>Equipes!A11</f>
        <v>10</v>
      </c>
      <c r="C22" s="38" t="str">
        <f>Equipes!C11</f>
        <v>Polytechnique 4</v>
      </c>
      <c r="D22" s="34">
        <v>0.3767361111111111</v>
      </c>
      <c r="E22" s="35">
        <v>0.39556712962962964</v>
      </c>
      <c r="F22" s="35">
        <v>0.40877314814814814</v>
      </c>
      <c r="G22" s="35">
        <v>0.4280439814814815</v>
      </c>
      <c r="H22" s="36">
        <v>0.44100694444444444</v>
      </c>
      <c r="I22" s="38" t="str">
        <f>Equipes!B11</f>
        <v>G</v>
      </c>
    </row>
    <row r="23" spans="2:9" ht="60" customHeight="1">
      <c r="B23" s="37">
        <f>Equipes!A12</f>
        <v>11</v>
      </c>
      <c r="C23" s="38" t="str">
        <f>Equipes!C12</f>
        <v>AMMH</v>
      </c>
      <c r="D23" s="34">
        <v>0.3784722222222222</v>
      </c>
      <c r="E23" s="35">
        <v>0.3984027777777778</v>
      </c>
      <c r="F23" s="35">
        <v>0.41215277777777776</v>
      </c>
      <c r="G23" s="35">
        <v>0.4309027777777778</v>
      </c>
      <c r="H23" s="36">
        <v>0.4439814814814815</v>
      </c>
      <c r="I23" s="38" t="str">
        <f>Equipes!B12</f>
        <v>G</v>
      </c>
    </row>
    <row r="24" spans="2:9" ht="60" customHeight="1">
      <c r="B24" s="37">
        <f>Equipes!A13</f>
        <v>12</v>
      </c>
      <c r="C24" s="38" t="str">
        <f>Equipes!C13</f>
        <v>RCPM 5</v>
      </c>
      <c r="D24" s="34">
        <v>0.3802083333333333</v>
      </c>
      <c r="E24" s="35">
        <v>0.4013425925925926</v>
      </c>
      <c r="F24" s="35">
        <v>0.41607638888888887</v>
      </c>
      <c r="G24" s="35">
        <v>0.436400462962963</v>
      </c>
      <c r="H24" s="36">
        <v>0.45090277777777776</v>
      </c>
      <c r="I24" s="38" t="str">
        <f>Equipes!B13</f>
        <v>G</v>
      </c>
    </row>
    <row r="25" spans="2:9" ht="60" customHeight="1">
      <c r="B25" s="37">
        <f>Equipes!A14</f>
        <v>13</v>
      </c>
      <c r="C25" s="38" t="str">
        <f>Equipes!C14</f>
        <v>ANFA 2</v>
      </c>
      <c r="D25" s="34">
        <v>0.3819444444444444</v>
      </c>
      <c r="E25" s="35">
        <v>0.40341435185185187</v>
      </c>
      <c r="F25" s="35">
        <v>0.41877314814814814</v>
      </c>
      <c r="G25" s="35">
        <v>0.44027777777777777</v>
      </c>
      <c r="H25" s="36">
        <v>0.45547453703703705</v>
      </c>
      <c r="I25" s="38" t="str">
        <f>Equipes!B14</f>
        <v>M</v>
      </c>
    </row>
    <row r="26" spans="2:9" ht="60" customHeight="1">
      <c r="B26" s="37">
        <f>Equipes!A15</f>
        <v>14</v>
      </c>
      <c r="C26" s="38" t="str">
        <f>Equipes!C15</f>
        <v>RSCC 3</v>
      </c>
      <c r="D26" s="34">
        <v>0.3836805555555556</v>
      </c>
      <c r="E26" s="35">
        <v>0.4046412037037037</v>
      </c>
      <c r="F26" s="35">
        <v>0.41910879629629627</v>
      </c>
      <c r="G26" s="35">
        <v>0.43952546296296297</v>
      </c>
      <c r="H26" s="36">
        <v>0.45393518518518516</v>
      </c>
      <c r="I26" s="38" t="str">
        <f>Equipes!B15</f>
        <v>M</v>
      </c>
    </row>
    <row r="27" spans="2:9" ht="60" customHeight="1">
      <c r="B27" s="37">
        <f>Equipes!A16</f>
        <v>15</v>
      </c>
      <c r="C27" s="38" t="str">
        <f>Equipes!C16</f>
        <v>ANFA 1</v>
      </c>
      <c r="D27" s="34">
        <v>0.3854166666666667</v>
      </c>
      <c r="E27" s="35">
        <v>0.4082175925925926</v>
      </c>
      <c r="F27" s="35">
        <v>0.4245138888888889</v>
      </c>
      <c r="G27" s="35">
        <v>0.4476273148148148</v>
      </c>
      <c r="H27" s="36">
        <v>0.4642013888888889</v>
      </c>
      <c r="I27" s="38" t="str">
        <f>Equipes!B16</f>
        <v>M</v>
      </c>
    </row>
    <row r="28" spans="2:9" ht="60" customHeight="1">
      <c r="B28" s="37">
        <f>Equipes!A17</f>
        <v>16</v>
      </c>
      <c r="C28" s="38" t="str">
        <f>Equipes!C17</f>
        <v>CAC</v>
      </c>
      <c r="D28" s="34">
        <v>0.3871527777777778</v>
      </c>
      <c r="E28" s="35">
        <v>0.40837962962962965</v>
      </c>
      <c r="F28" s="35">
        <v>0.4228472222222222</v>
      </c>
      <c r="G28" s="35">
        <v>0.443587962962963</v>
      </c>
      <c r="H28" s="36">
        <v>0.45805555555555555</v>
      </c>
      <c r="I28" s="38" t="str">
        <f>Equipes!B17</f>
        <v>M</v>
      </c>
    </row>
    <row r="29" spans="2:9" ht="60" customHeight="1">
      <c r="B29" s="37">
        <f>Equipes!A18</f>
        <v>17</v>
      </c>
      <c r="C29" s="38" t="str">
        <f>Equipes!C18</f>
        <v>RCPM 4</v>
      </c>
      <c r="D29" s="34">
        <v>0.3888888888888889</v>
      </c>
      <c r="E29" s="35">
        <v>0.4237384259259259</v>
      </c>
      <c r="F29" s="35">
        <v>0.43680555555555556</v>
      </c>
      <c r="G29" s="35">
        <v>0.4559722222222222</v>
      </c>
      <c r="H29" s="36">
        <v>0.46892361111111114</v>
      </c>
      <c r="I29" s="38" t="str">
        <f>Equipes!B18</f>
        <v>G</v>
      </c>
    </row>
    <row r="30" spans="2:9" ht="60" customHeight="1">
      <c r="B30" s="37">
        <f>Equipes!A19</f>
        <v>18</v>
      </c>
      <c r="C30" s="38" t="str">
        <f>Equipes!C19</f>
        <v>ACVP 4</v>
      </c>
      <c r="D30" s="34">
        <v>0.390625</v>
      </c>
      <c r="E30" s="35">
        <v>0.40978009259259257</v>
      </c>
      <c r="F30" s="35">
        <v>0.42358796296296297</v>
      </c>
      <c r="G30" s="35">
        <v>0.4436805555555556</v>
      </c>
      <c r="H30" s="36">
        <v>0.45819444444444446</v>
      </c>
      <c r="I30" s="38" t="str">
        <f>Equipes!B19</f>
        <v>F</v>
      </c>
    </row>
    <row r="31" spans="2:9" ht="60" customHeight="1">
      <c r="B31" s="37">
        <f>Equipes!A20</f>
        <v>19</v>
      </c>
      <c r="C31" s="38" t="str">
        <f>Equipes!C20</f>
        <v>Polytechnique 2</v>
      </c>
      <c r="D31" s="34">
        <v>0.3923611111111111</v>
      </c>
      <c r="E31" s="35">
        <v>0.4095023148148148</v>
      </c>
      <c r="F31" s="35">
        <v>0.4221412037037037</v>
      </c>
      <c r="G31" s="35">
        <v>0.43974537037037037</v>
      </c>
      <c r="H31" s="36">
        <v>0.45256944444444447</v>
      </c>
      <c r="I31" s="38" t="str">
        <f>Equipes!B20</f>
        <v>G</v>
      </c>
    </row>
    <row r="32" spans="2:9" ht="60" customHeight="1">
      <c r="B32" s="37">
        <f>Equipes!A21</f>
        <v>20</v>
      </c>
      <c r="C32" s="38" t="str">
        <f>Equipes!C21</f>
        <v>Polytechnique 3</v>
      </c>
      <c r="D32" s="34">
        <v>0.3940972222222222</v>
      </c>
      <c r="E32" s="35">
        <v>0.4107060185185185</v>
      </c>
      <c r="F32" s="35">
        <v>0.42269675925925926</v>
      </c>
      <c r="G32" s="35">
        <v>0.43929398148148147</v>
      </c>
      <c r="H32" s="36">
        <v>0.45123842592592595</v>
      </c>
      <c r="I32" s="38" t="str">
        <f>Equipes!B21</f>
        <v>G</v>
      </c>
    </row>
    <row r="33" spans="2:9" ht="60" customHeight="1">
      <c r="B33" s="37">
        <f>Equipes!A22</f>
        <v>21</v>
      </c>
      <c r="C33" s="38" t="str">
        <f>Equipes!C22</f>
        <v>SNO 2</v>
      </c>
      <c r="D33" s="34">
        <v>0.3958333333333333</v>
      </c>
      <c r="E33" s="35">
        <v>0.4155439814814815</v>
      </c>
      <c r="F33" s="35">
        <v>0.4289236111111111</v>
      </c>
      <c r="G33" s="35">
        <v>0.44820601851851855</v>
      </c>
      <c r="H33" s="36">
        <v>0.46153935185185185</v>
      </c>
      <c r="I33" s="38" t="str">
        <f>Equipes!B22</f>
        <v>G</v>
      </c>
    </row>
    <row r="34" spans="2:9" ht="60" customHeight="1">
      <c r="B34" s="37">
        <f>Equipes!A23</f>
        <v>22</v>
      </c>
      <c r="C34" s="38" t="str">
        <f>Equipes!C23</f>
        <v>SNCC 2</v>
      </c>
      <c r="D34" s="34">
        <v>0.3975694444444444</v>
      </c>
      <c r="E34" s="35">
        <v>0.4170138888888889</v>
      </c>
      <c r="F34" s="35">
        <v>0.43037037037037035</v>
      </c>
      <c r="G34" s="35">
        <v>0.4495138888888889</v>
      </c>
      <c r="H34" s="36">
        <v>0.46305555555555555</v>
      </c>
      <c r="I34" s="38" t="str">
        <f>Equipes!B23</f>
        <v>M</v>
      </c>
    </row>
    <row r="35" spans="2:9" ht="60" customHeight="1">
      <c r="B35" s="37">
        <f>Equipes!A24</f>
        <v>23</v>
      </c>
      <c r="C35" s="38" t="str">
        <f>Equipes!C24</f>
        <v>RCPM 1</v>
      </c>
      <c r="D35" s="34">
        <v>0.3993055555555556</v>
      </c>
      <c r="E35" s="35">
        <v>0.42038194444444443</v>
      </c>
      <c r="F35" s="35">
        <v>0.4350925925925926</v>
      </c>
      <c r="G35" s="35">
        <v>0.4558101851851852</v>
      </c>
      <c r="H35" s="36">
        <v>0.47010416666666666</v>
      </c>
      <c r="I35" s="38" t="str">
        <f>Equipes!B24</f>
        <v>F</v>
      </c>
    </row>
    <row r="36" spans="2:9" ht="60" customHeight="1">
      <c r="B36" s="37">
        <f>Equipes!A25</f>
        <v>24</v>
      </c>
      <c r="C36" s="38" t="str">
        <f>Equipes!C25</f>
        <v>RSCC 2</v>
      </c>
      <c r="D36" s="34">
        <v>0.4010416666666667</v>
      </c>
      <c r="E36" s="35">
        <v>0.4214699074074074</v>
      </c>
      <c r="F36" s="35">
        <v>0.43605324074074076</v>
      </c>
      <c r="G36" s="35">
        <v>0.4567361111111111</v>
      </c>
      <c r="H36" s="36">
        <v>0.47163194444444445</v>
      </c>
      <c r="I36" s="38" t="str">
        <f>Equipes!B25</f>
        <v>F</v>
      </c>
    </row>
    <row r="37" spans="2:9" ht="60" customHeight="1">
      <c r="B37" s="37">
        <f>Equipes!A26</f>
        <v>25</v>
      </c>
      <c r="C37" s="38" t="str">
        <f>Equipes!C26</f>
        <v>CERAMM</v>
      </c>
      <c r="D37" s="34">
        <v>0.4027777777777778</v>
      </c>
      <c r="E37" s="35">
        <v>0.4215740740740741</v>
      </c>
      <c r="F37" s="35">
        <v>0.4345949074074074</v>
      </c>
      <c r="G37" s="35">
        <v>0.4541087962962963</v>
      </c>
      <c r="H37" s="36">
        <v>0.4673263888888889</v>
      </c>
      <c r="I37" s="38" t="str">
        <f>Equipes!B26</f>
        <v>G</v>
      </c>
    </row>
    <row r="38" spans="2:9" ht="60" customHeight="1">
      <c r="B38" s="37">
        <f>Equipes!A27</f>
        <v>26</v>
      </c>
      <c r="C38" s="38" t="str">
        <f>Equipes!C27</f>
        <v>SNO 3</v>
      </c>
      <c r="D38" s="34">
        <v>0.4045138888888889</v>
      </c>
      <c r="E38" s="35">
        <v>0.42622685185185183</v>
      </c>
      <c r="F38" s="35">
        <v>0.4418287037037037</v>
      </c>
      <c r="G38" s="35">
        <v>0.4647222222222222</v>
      </c>
      <c r="H38" s="36">
        <v>0.4812268518518519</v>
      </c>
      <c r="I38" s="38" t="str">
        <f>Equipes!B27</f>
        <v>M</v>
      </c>
    </row>
    <row r="39" spans="2:9" ht="60" customHeight="1">
      <c r="B39" s="37">
        <f>Equipes!A28</f>
        <v>27</v>
      </c>
      <c r="C39" s="38" t="str">
        <f>Equipes!C28</f>
        <v>Polytechnique 1</v>
      </c>
      <c r="D39" s="34">
        <v>0.40625</v>
      </c>
      <c r="E39" s="35">
        <v>0.42641203703703706</v>
      </c>
      <c r="F39" s="35">
        <v>0.44083333333333335</v>
      </c>
      <c r="G39" s="35">
        <v>0.4615046296296296</v>
      </c>
      <c r="H39" s="36">
        <v>0.47596064814814815</v>
      </c>
      <c r="I39" s="38" t="str">
        <f>Equipes!B28</f>
        <v>F</v>
      </c>
    </row>
    <row r="40" spans="2:9" ht="60" customHeight="1">
      <c r="B40" s="37">
        <f>Equipes!A29</f>
        <v>28</v>
      </c>
      <c r="C40" s="38" t="str">
        <f>Equipes!C29</f>
        <v>CSIBM</v>
      </c>
      <c r="D40" s="34">
        <v>0.4079861111111111</v>
      </c>
      <c r="E40" s="35">
        <v>0.4278587962962963</v>
      </c>
      <c r="F40" s="35">
        <v>0.44224537037037037</v>
      </c>
      <c r="G40" s="35">
        <v>0.4622222222222222</v>
      </c>
      <c r="H40" s="36">
        <v>0.4764467592592593</v>
      </c>
      <c r="I40" s="38" t="str">
        <f>Equipes!B29</f>
        <v>G</v>
      </c>
    </row>
    <row r="41" spans="2:9" ht="60" customHeight="1">
      <c r="B41" s="37">
        <f>Equipes!A30</f>
        <v>29</v>
      </c>
      <c r="C41" s="38" t="str">
        <f>Equipes!C30</f>
        <v>SNCC 1</v>
      </c>
      <c r="D41" s="34">
        <v>0.4097222222222222</v>
      </c>
      <c r="E41" s="35">
        <v>0.42734953703703704</v>
      </c>
      <c r="F41" s="35">
        <v>0.4401157407407407</v>
      </c>
      <c r="G41" s="35">
        <v>0.45721064814814816</v>
      </c>
      <c r="H41" s="36">
        <v>0.46967592592592594</v>
      </c>
      <c r="I41" s="38" t="str">
        <f>Equipes!B30</f>
        <v>G</v>
      </c>
    </row>
    <row r="42" ht="18.75" customHeight="1"/>
    <row r="43" ht="60" customHeight="1"/>
    <row r="45" spans="4:5" ht="23.25">
      <c r="D45" s="17" t="s">
        <v>236</v>
      </c>
      <c r="E45" s="17" t="s">
        <v>237</v>
      </c>
    </row>
    <row r="46" spans="4:5" ht="23.25">
      <c r="D46" s="17" t="s">
        <v>238</v>
      </c>
      <c r="E46" s="17" t="s">
        <v>239</v>
      </c>
    </row>
    <row r="47" spans="4:5" ht="23.25">
      <c r="D47" s="17" t="s">
        <v>240</v>
      </c>
      <c r="E47" s="17" t="s">
        <v>241</v>
      </c>
    </row>
  </sheetData>
  <mergeCells count="5">
    <mergeCell ref="E1:G9"/>
    <mergeCell ref="B3:B4"/>
    <mergeCell ref="H6:H9"/>
    <mergeCell ref="B7:B10"/>
    <mergeCell ref="E10:G10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35"/>
  <sheetViews>
    <sheetView zoomScale="50" zoomScaleNormal="50" workbookViewId="0" topLeftCell="B1">
      <pane ySplit="6" topLeftCell="BM7" activePane="bottomLeft" state="frozen"/>
      <selection pane="topLeft" activeCell="B1" sqref="B1"/>
      <selection pane="bottomLeft" activeCell="D26" sqref="D26"/>
    </sheetView>
  </sheetViews>
  <sheetFormatPr defaultColWidth="11.421875" defaultRowHeight="12.75"/>
  <cols>
    <col min="1" max="1" width="2.00390625" style="41" customWidth="1"/>
    <col min="2" max="2" width="20.421875" style="41" customWidth="1"/>
    <col min="3" max="3" width="48.421875" style="41" customWidth="1"/>
    <col min="4" max="5" width="40.7109375" style="41" customWidth="1"/>
    <col min="6" max="6" width="28.7109375" style="41" customWidth="1"/>
    <col min="7" max="8" width="40.7109375" style="41" customWidth="1"/>
    <col min="9" max="9" width="28.7109375" style="41" customWidth="1"/>
    <col min="10" max="10" width="3.140625" style="41" customWidth="1"/>
    <col min="11" max="16384" width="11.421875" style="41" customWidth="1"/>
  </cols>
  <sheetData>
    <row r="1" spans="2:9" ht="67.5" customHeight="1">
      <c r="B1" s="208" t="s">
        <v>242</v>
      </c>
      <c r="C1" s="208"/>
      <c r="D1" s="42">
        <f>'TEMPS-ponton'!D1</f>
        <v>0</v>
      </c>
      <c r="E1" s="209" t="str">
        <f>'TEMPS-ponton'!E1</f>
        <v>      Début des Appels pour transmission des Temps :
à partir de 9 H 30</v>
      </c>
      <c r="F1" s="209"/>
      <c r="G1" s="42">
        <f>'TEMPS-ponton'!D1</f>
        <v>0</v>
      </c>
      <c r="H1" s="209" t="str">
        <f>E1</f>
        <v>      Début des Appels pour transmission des Temps :
à partir de 9 H 30</v>
      </c>
      <c r="I1" s="209"/>
    </row>
    <row r="2" spans="2:9" ht="18.75" customHeight="1">
      <c r="B2" s="210" t="s">
        <v>243</v>
      </c>
      <c r="C2" s="210"/>
      <c r="D2" s="207" t="str">
        <f>'TEMPS-ponton'!E10</f>
        <v>PONTON     -     GRAND 8     -     19/06/2011</v>
      </c>
      <c r="E2" s="207"/>
      <c r="F2" s="207"/>
      <c r="G2" s="207" t="str">
        <f>D2</f>
        <v>PONTON     -     GRAND 8     -     19/06/2011</v>
      </c>
      <c r="H2" s="207"/>
      <c r="I2" s="207"/>
    </row>
    <row r="3" spans="2:9" ht="30.75" customHeight="1">
      <c r="B3" s="210"/>
      <c r="C3" s="210"/>
      <c r="D3" s="207"/>
      <c r="E3" s="207"/>
      <c r="F3" s="207"/>
      <c r="G3" s="207"/>
      <c r="H3" s="207"/>
      <c r="I3" s="207"/>
    </row>
    <row r="4" spans="2:9" ht="42" customHeight="1">
      <c r="B4" s="210"/>
      <c r="C4" s="210"/>
      <c r="D4" s="211" t="s">
        <v>244</v>
      </c>
      <c r="E4" s="211"/>
      <c r="F4" s="211"/>
      <c r="G4" s="211" t="s">
        <v>245</v>
      </c>
      <c r="H4" s="211"/>
      <c r="I4" s="211"/>
    </row>
    <row r="5" spans="2:9" s="43" customFormat="1" ht="45" customHeight="1">
      <c r="B5" s="212" t="s">
        <v>229</v>
      </c>
      <c r="C5" s="213" t="s">
        <v>230</v>
      </c>
      <c r="D5" s="44" t="s">
        <v>246</v>
      </c>
      <c r="E5" s="45" t="s">
        <v>247</v>
      </c>
      <c r="F5" s="46" t="s">
        <v>248</v>
      </c>
      <c r="G5" s="44" t="s">
        <v>249</v>
      </c>
      <c r="H5" s="45" t="s">
        <v>250</v>
      </c>
      <c r="I5" s="46" t="s">
        <v>248</v>
      </c>
    </row>
    <row r="6" spans="2:52" s="43" customFormat="1" ht="26.25" customHeight="1">
      <c r="B6" s="212"/>
      <c r="C6" s="213"/>
      <c r="D6" s="214" t="s">
        <v>251</v>
      </c>
      <c r="E6" s="214"/>
      <c r="F6" s="214"/>
      <c r="G6" s="214" t="s">
        <v>251</v>
      </c>
      <c r="H6" s="214"/>
      <c r="I6" s="214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2:11" ht="45" customHeight="1">
      <c r="B7" s="48">
        <f>'TEMPS-ponton'!B13</f>
        <v>1</v>
      </c>
      <c r="C7" s="49" t="str">
        <f>'TEMPS-ponton'!C13</f>
        <v>ACVP 5</v>
      </c>
      <c r="D7" s="50">
        <v>0.36917824074074074</v>
      </c>
      <c r="E7" s="50">
        <v>0.3703587962962963</v>
      </c>
      <c r="F7" s="51">
        <v>0</v>
      </c>
      <c r="G7" s="52">
        <v>0.40078703703703705</v>
      </c>
      <c r="H7" s="53">
        <v>0.4020486111111111</v>
      </c>
      <c r="I7" s="54">
        <v>0</v>
      </c>
      <c r="J7" s="43"/>
      <c r="K7" s="43"/>
    </row>
    <row r="8" spans="2:9" ht="45" customHeight="1">
      <c r="B8" s="55">
        <f>'TEMPS-ponton'!B14</f>
        <v>2</v>
      </c>
      <c r="C8" s="56" t="str">
        <f>'TEMPS-ponton'!C14</f>
        <v>RCPM 2</v>
      </c>
      <c r="D8" s="40">
        <v>0.3723148148148148</v>
      </c>
      <c r="E8" s="40">
        <v>0.3743634259259259</v>
      </c>
      <c r="F8" s="51">
        <v>0</v>
      </c>
      <c r="G8" s="52">
        <v>0.4096064814814815</v>
      </c>
      <c r="H8" s="53">
        <v>0.41171296296296295</v>
      </c>
      <c r="I8" s="57">
        <v>0</v>
      </c>
    </row>
    <row r="9" spans="2:9" ht="45" customHeight="1">
      <c r="B9" s="55">
        <f>'TEMPS-ponton'!B15</f>
        <v>3</v>
      </c>
      <c r="C9" s="56" t="str">
        <f>'TEMPS-ponton'!C15</f>
        <v>RCPM 3</v>
      </c>
      <c r="D9" s="40">
        <v>0.37190972222222224</v>
      </c>
      <c r="E9" s="40">
        <v>0.3732175925925926</v>
      </c>
      <c r="F9" s="51">
        <v>0</v>
      </c>
      <c r="G9" s="52">
        <v>0.40100694444444446</v>
      </c>
      <c r="H9" s="53">
        <v>0.40225694444444443</v>
      </c>
      <c r="I9" s="51">
        <v>0</v>
      </c>
    </row>
    <row r="10" spans="2:9" ht="45" customHeight="1">
      <c r="B10" s="55">
        <f>'TEMPS-ponton'!B16</f>
        <v>4</v>
      </c>
      <c r="C10" s="56" t="str">
        <f>'TEMPS-ponton'!C16</f>
        <v>CNV</v>
      </c>
      <c r="D10" s="40">
        <v>0.37451388888888887</v>
      </c>
      <c r="E10" s="58">
        <v>0.37631944444444443</v>
      </c>
      <c r="F10" s="51">
        <v>0</v>
      </c>
      <c r="G10" s="52">
        <v>0.4076736111111111</v>
      </c>
      <c r="H10" s="53">
        <v>0.4093981481481481</v>
      </c>
      <c r="I10" s="51">
        <v>0</v>
      </c>
    </row>
    <row r="11" spans="2:9" ht="45" customHeight="1">
      <c r="B11" s="55">
        <f>'TEMPS-ponton'!B17</f>
        <v>5</v>
      </c>
      <c r="C11" s="56" t="str">
        <f>'TEMPS-ponton'!C17</f>
        <v>ACVP 6</v>
      </c>
      <c r="D11" s="59">
        <v>0.3769212962962963</v>
      </c>
      <c r="E11" s="53">
        <v>0.37841435185185185</v>
      </c>
      <c r="F11" s="51">
        <v>0</v>
      </c>
      <c r="G11" s="52">
        <v>0.41181712962962963</v>
      </c>
      <c r="H11" s="53">
        <v>0.41324074074074074</v>
      </c>
      <c r="I11" s="51">
        <v>0</v>
      </c>
    </row>
    <row r="12" spans="2:9" ht="45" customHeight="1">
      <c r="B12" s="55">
        <f>'TEMPS-ponton'!B18</f>
        <v>6</v>
      </c>
      <c r="C12" s="56" t="str">
        <f>'TEMPS-ponton'!C18</f>
        <v>ACVP 2</v>
      </c>
      <c r="D12" s="59">
        <v>0.3789699074074074</v>
      </c>
      <c r="E12" s="58">
        <v>0.38038194444444445</v>
      </c>
      <c r="F12" s="51">
        <v>0</v>
      </c>
      <c r="G12" s="52">
        <v>0.41423611111111114</v>
      </c>
      <c r="H12" s="53">
        <v>0.41616898148148146</v>
      </c>
      <c r="I12" s="51">
        <v>0</v>
      </c>
    </row>
    <row r="13" spans="2:9" ht="45" customHeight="1">
      <c r="B13" s="55">
        <f>'TEMPS-ponton'!B19</f>
        <v>7</v>
      </c>
      <c r="C13" s="56" t="str">
        <f>'TEMPS-ponton'!C19</f>
        <v>RSCC 1</v>
      </c>
      <c r="D13" s="59">
        <v>0.37939814814814815</v>
      </c>
      <c r="E13" s="58">
        <v>0.38074074074074077</v>
      </c>
      <c r="F13" s="51">
        <v>0</v>
      </c>
      <c r="G13" s="52">
        <v>0.41054398148148147</v>
      </c>
      <c r="H13" s="53">
        <v>0.4117824074074074</v>
      </c>
      <c r="I13" s="51">
        <v>0</v>
      </c>
    </row>
    <row r="14" spans="2:9" ht="45" customHeight="1">
      <c r="B14" s="55">
        <f>'TEMPS-ponton'!B20</f>
        <v>8</v>
      </c>
      <c r="C14" s="56" t="str">
        <f>'TEMPS-ponton'!C20</f>
        <v>ACVP 3</v>
      </c>
      <c r="D14" s="59">
        <v>0.3810763888888889</v>
      </c>
      <c r="E14" s="58">
        <v>0.38255787037037037</v>
      </c>
      <c r="F14" s="51">
        <v>0</v>
      </c>
      <c r="G14" s="52">
        <v>0.4122106481481482</v>
      </c>
      <c r="H14" s="53">
        <v>0.4136574074074074</v>
      </c>
      <c r="I14" s="51">
        <v>0</v>
      </c>
    </row>
    <row r="15" spans="2:9" ht="45" customHeight="1">
      <c r="B15" s="55">
        <f>'TEMPS-ponton'!B21</f>
        <v>9</v>
      </c>
      <c r="C15" s="56" t="str">
        <f>'TEMPS-ponton'!C21</f>
        <v>SNO 1</v>
      </c>
      <c r="D15" s="59">
        <v>0.38394675925925925</v>
      </c>
      <c r="E15" s="58">
        <v>0.38557870370370373</v>
      </c>
      <c r="F15" s="51">
        <v>0</v>
      </c>
      <c r="G15" s="52">
        <v>0.4183912037037037</v>
      </c>
      <c r="H15" s="53">
        <v>0.4200462962962963</v>
      </c>
      <c r="I15" s="51">
        <v>0</v>
      </c>
    </row>
    <row r="16" spans="2:9" ht="45" customHeight="1">
      <c r="B16" s="55">
        <f>'TEMPS-ponton'!B22</f>
        <v>10</v>
      </c>
      <c r="C16" s="56" t="str">
        <f>'TEMPS-ponton'!C22</f>
        <v>Polytechnique 4</v>
      </c>
      <c r="D16" s="59">
        <v>0.38516203703703705</v>
      </c>
      <c r="E16" s="60">
        <v>0.38686342592592593</v>
      </c>
      <c r="F16" s="51">
        <v>0</v>
      </c>
      <c r="G16" s="61">
        <v>0.41695601851851855</v>
      </c>
      <c r="H16" s="62">
        <v>0.41844907407407406</v>
      </c>
      <c r="I16" s="51">
        <v>0</v>
      </c>
    </row>
    <row r="17" spans="2:9" ht="45" customHeight="1">
      <c r="B17" s="55">
        <f>'TEMPS-ponton'!B23</f>
        <v>11</v>
      </c>
      <c r="C17" s="56" t="str">
        <f>'TEMPS-ponton'!C23</f>
        <v>AMMH</v>
      </c>
      <c r="D17" s="59">
        <v>0.3870138888888889</v>
      </c>
      <c r="E17" s="60">
        <v>0.38895833333333335</v>
      </c>
      <c r="F17" s="51">
        <v>0</v>
      </c>
      <c r="G17" s="61">
        <v>0.4199189814814815</v>
      </c>
      <c r="H17" s="62">
        <v>0.4215625</v>
      </c>
      <c r="I17" s="51">
        <v>0</v>
      </c>
    </row>
    <row r="18" spans="2:9" ht="45" customHeight="1">
      <c r="B18" s="55">
        <f>'TEMPS-ponton'!B24</f>
        <v>12</v>
      </c>
      <c r="C18" s="56" t="str">
        <f>'TEMPS-ponton'!C24</f>
        <v>RCPM 5</v>
      </c>
      <c r="D18" s="63">
        <v>0.3893402777777778</v>
      </c>
      <c r="E18" s="60">
        <v>0.3912731481481482</v>
      </c>
      <c r="F18" s="51">
        <v>0</v>
      </c>
      <c r="G18" s="61">
        <v>0.42488425925925927</v>
      </c>
      <c r="H18" s="62">
        <v>0.4263888888888889</v>
      </c>
      <c r="I18" s="51">
        <v>0</v>
      </c>
    </row>
    <row r="19" spans="2:9" ht="45" customHeight="1">
      <c r="B19" s="55">
        <f>'TEMPS-ponton'!B25</f>
        <v>13</v>
      </c>
      <c r="C19" s="56" t="str">
        <f>'TEMPS-ponton'!C25</f>
        <v>ANFA 2</v>
      </c>
      <c r="D19" s="63">
        <v>0.3914814814814815</v>
      </c>
      <c r="E19" s="60">
        <v>0.3930787037037037</v>
      </c>
      <c r="F19" s="51">
        <v>0</v>
      </c>
      <c r="G19" s="61">
        <v>0.42814814814814817</v>
      </c>
      <c r="H19" s="62">
        <v>0.4298263888888889</v>
      </c>
      <c r="I19" s="51">
        <v>0</v>
      </c>
    </row>
    <row r="20" spans="2:9" ht="45" customHeight="1">
      <c r="B20" s="55">
        <f>'TEMPS-ponton'!B26</f>
        <v>14</v>
      </c>
      <c r="C20" s="56" t="str">
        <f>'TEMPS-ponton'!C26</f>
        <v>RSCC 3</v>
      </c>
      <c r="D20" s="63">
        <v>0.3927662037037037</v>
      </c>
      <c r="E20" s="60">
        <v>0.3942939814814815</v>
      </c>
      <c r="F20" s="51">
        <v>0</v>
      </c>
      <c r="G20" s="61">
        <v>0.4277662037037037</v>
      </c>
      <c r="H20" s="62">
        <v>0.4292708333333333</v>
      </c>
      <c r="I20" s="51">
        <v>0</v>
      </c>
    </row>
    <row r="21" spans="2:9" ht="45" customHeight="1">
      <c r="B21" s="55">
        <f>'TEMPS-ponton'!B27</f>
        <v>15</v>
      </c>
      <c r="C21" s="56" t="str">
        <f>'TEMPS-ponton'!C27</f>
        <v>ANFA 1</v>
      </c>
      <c r="D21" s="63">
        <v>0.395625</v>
      </c>
      <c r="E21" s="60">
        <v>0.3974421296296296</v>
      </c>
      <c r="F21" s="51">
        <v>0</v>
      </c>
      <c r="G21" s="61">
        <v>0.43425925925925923</v>
      </c>
      <c r="H21" s="62">
        <v>0.43596064814814817</v>
      </c>
      <c r="I21" s="51">
        <v>0</v>
      </c>
    </row>
    <row r="22" spans="2:9" ht="45" customHeight="1">
      <c r="B22" s="55">
        <f>'TEMPS-ponton'!B28</f>
        <v>16</v>
      </c>
      <c r="C22" s="56" t="str">
        <f>'TEMPS-ponton'!C28</f>
        <v>CAC</v>
      </c>
      <c r="D22" s="63">
        <v>0.3967013888888889</v>
      </c>
      <c r="E22" s="60">
        <v>0.39837962962962964</v>
      </c>
      <c r="F22" s="51">
        <v>0</v>
      </c>
      <c r="G22" s="61">
        <v>0.43179398148148146</v>
      </c>
      <c r="H22" s="62">
        <v>0.4335763888888889</v>
      </c>
      <c r="I22" s="51">
        <v>0</v>
      </c>
    </row>
    <row r="23" spans="2:9" ht="45" customHeight="1">
      <c r="B23" s="55">
        <f>'TEMPS-ponton'!B29</f>
        <v>17</v>
      </c>
      <c r="C23" s="56" t="str">
        <f>'TEMPS-ponton'!C29</f>
        <v>RCPM 4</v>
      </c>
      <c r="D23" s="63">
        <v>0.4134027777777778</v>
      </c>
      <c r="E23" s="60">
        <v>0.41454861111111113</v>
      </c>
      <c r="F23" s="51">
        <v>0</v>
      </c>
      <c r="G23" s="61">
        <v>0.44568287037037035</v>
      </c>
      <c r="H23" s="62">
        <v>0.4467476851851852</v>
      </c>
      <c r="I23" s="51">
        <v>0</v>
      </c>
    </row>
    <row r="24" spans="2:9" ht="45" customHeight="1">
      <c r="B24" s="55">
        <f>'TEMPS-ponton'!B30</f>
        <v>18</v>
      </c>
      <c r="C24" s="56" t="str">
        <f>'TEMPS-ponton'!C30</f>
        <v>ACVP 4</v>
      </c>
      <c r="D24" s="63">
        <v>0.39902777777777776</v>
      </c>
      <c r="E24" s="60">
        <v>0.4002777777777778</v>
      </c>
      <c r="F24" s="51">
        <v>0</v>
      </c>
      <c r="G24" s="61">
        <v>0.4320949074074074</v>
      </c>
      <c r="H24" s="62">
        <v>0.4336689814814815</v>
      </c>
      <c r="I24" s="51">
        <v>0</v>
      </c>
    </row>
    <row r="25" spans="2:9" ht="45" customHeight="1">
      <c r="B25" s="55">
        <f>'TEMPS-ponton'!B31</f>
        <v>19</v>
      </c>
      <c r="C25" s="56" t="str">
        <f>'TEMPS-ponton'!C31</f>
        <v>Polytechnique 2</v>
      </c>
      <c r="D25" s="63">
        <v>0.3999421296296296</v>
      </c>
      <c r="E25" s="60">
        <v>0.4010763888888889</v>
      </c>
      <c r="F25" s="51">
        <v>0</v>
      </c>
      <c r="G25" s="61">
        <v>0.4297685185185185</v>
      </c>
      <c r="H25" s="64">
        <v>0.4310185185185185</v>
      </c>
      <c r="I25" s="51">
        <v>0</v>
      </c>
    </row>
    <row r="26" spans="2:9" ht="45" customHeight="1">
      <c r="B26" s="55">
        <f>'TEMPS-ponton'!B32</f>
        <v>20</v>
      </c>
      <c r="C26" s="56" t="str">
        <f>'TEMPS-ponton'!C32</f>
        <v>Polytechnique 3</v>
      </c>
      <c r="D26" s="63">
        <v>0.40131944444444445</v>
      </c>
      <c r="E26" s="60">
        <v>0.40252314814814816</v>
      </c>
      <c r="F26" s="51">
        <v>0</v>
      </c>
      <c r="G26" s="61">
        <v>0.4298726851851852</v>
      </c>
      <c r="H26" s="62">
        <v>0.4310763888888889</v>
      </c>
      <c r="I26" s="51">
        <v>0</v>
      </c>
    </row>
    <row r="27" spans="2:11" ht="45" customHeight="1">
      <c r="B27" s="55">
        <f>'TEMPS-ponton'!B33</f>
        <v>21</v>
      </c>
      <c r="C27" s="56" t="str">
        <f>'TEMPS-ponton'!C33</f>
        <v>SNO 2</v>
      </c>
      <c r="D27" s="63">
        <v>0.40380787037037036</v>
      </c>
      <c r="E27" s="60">
        <v>0.4057986111111111</v>
      </c>
      <c r="F27" s="51">
        <v>0</v>
      </c>
      <c r="G27" s="61">
        <v>0.43697916666666664</v>
      </c>
      <c r="H27" s="62">
        <v>0.43873842592592593</v>
      </c>
      <c r="I27" s="51">
        <v>0</v>
      </c>
      <c r="J27" s="65"/>
      <c r="K27" s="65"/>
    </row>
    <row r="28" spans="2:9" ht="45" customHeight="1">
      <c r="B28" s="55">
        <f>'TEMPS-ponton'!B34</f>
        <v>22</v>
      </c>
      <c r="C28" s="56" t="str">
        <f>'TEMPS-ponton'!C34</f>
        <v>SNCC 2</v>
      </c>
      <c r="D28" s="63">
        <v>0.40605324074074073</v>
      </c>
      <c r="E28" s="60">
        <v>0.40778935185185183</v>
      </c>
      <c r="F28" s="51">
        <v>0</v>
      </c>
      <c r="G28" s="61">
        <v>0.43831018518518516</v>
      </c>
      <c r="H28" s="62">
        <v>0.4399652777777778</v>
      </c>
      <c r="I28" s="51">
        <v>0</v>
      </c>
    </row>
    <row r="29" spans="2:9" ht="45" customHeight="1">
      <c r="B29" s="55">
        <f>'TEMPS-ponton'!B35</f>
        <v>23</v>
      </c>
      <c r="C29" s="56" t="str">
        <f>'TEMPS-ponton'!C35</f>
        <v>RCPM 1</v>
      </c>
      <c r="D29" s="63">
        <v>0.4084837962962963</v>
      </c>
      <c r="E29" s="60">
        <v>0.41006944444444443</v>
      </c>
      <c r="F29" s="51">
        <v>0</v>
      </c>
      <c r="G29" s="61">
        <v>0.4437847222222222</v>
      </c>
      <c r="H29" s="62">
        <v>0.4455208333333333</v>
      </c>
      <c r="I29" s="51">
        <v>0</v>
      </c>
    </row>
    <row r="30" spans="2:9" ht="45" customHeight="1">
      <c r="B30" s="55">
        <f>'TEMPS-ponton'!B36</f>
        <v>24</v>
      </c>
      <c r="C30" s="56" t="str">
        <f>'TEMPS-ponton'!C36</f>
        <v>RSCC 2</v>
      </c>
      <c r="D30" s="63">
        <v>0.4097337962962963</v>
      </c>
      <c r="E30" s="60">
        <v>0.41151620370370373</v>
      </c>
      <c r="F30" s="51">
        <v>0</v>
      </c>
      <c r="G30" s="61">
        <v>0.44458333333333333</v>
      </c>
      <c r="H30" s="62">
        <v>0.4461805555555556</v>
      </c>
      <c r="I30" s="51">
        <v>0</v>
      </c>
    </row>
    <row r="31" spans="2:9" ht="45" customHeight="1">
      <c r="B31" s="55">
        <f>'TEMPS-ponton'!B37</f>
        <v>25</v>
      </c>
      <c r="C31" s="56" t="str">
        <f>'TEMPS-ponton'!C37</f>
        <v>CERAMM</v>
      </c>
      <c r="D31" s="63">
        <v>0.4108449074074074</v>
      </c>
      <c r="E31" s="60">
        <v>0.41238425925925926</v>
      </c>
      <c r="F31" s="51">
        <v>0</v>
      </c>
      <c r="G31" s="61">
        <v>0.44275462962962964</v>
      </c>
      <c r="H31" s="62">
        <v>0.4443287037037037</v>
      </c>
      <c r="I31" s="51">
        <v>0</v>
      </c>
    </row>
    <row r="32" spans="2:9" ht="45" customHeight="1">
      <c r="B32" s="55">
        <f>'TEMPS-ponton'!B38</f>
        <v>26</v>
      </c>
      <c r="C32" s="56" t="str">
        <f>'TEMPS-ponton'!C38</f>
        <v>SNO 3</v>
      </c>
      <c r="D32" s="63">
        <v>0.4138773148148148</v>
      </c>
      <c r="E32" s="60">
        <v>0.415787037037037</v>
      </c>
      <c r="F32" s="51">
        <v>0</v>
      </c>
      <c r="G32" s="61">
        <v>0.4512731481481482</v>
      </c>
      <c r="H32" s="62">
        <v>0.4530439814814815</v>
      </c>
      <c r="I32" s="51">
        <v>0</v>
      </c>
    </row>
    <row r="33" spans="2:9" ht="45" customHeight="1">
      <c r="B33" s="55">
        <f>'TEMPS-ponton'!B39</f>
        <v>27</v>
      </c>
      <c r="C33" s="56" t="str">
        <f>'TEMPS-ponton'!C39</f>
        <v>Polytechnique 1</v>
      </c>
      <c r="D33" s="63">
        <v>0.4153703703703704</v>
      </c>
      <c r="E33" s="60">
        <v>0.41684027777777777</v>
      </c>
      <c r="F33" s="51">
        <v>0</v>
      </c>
      <c r="G33" s="61">
        <v>0.4496527777777778</v>
      </c>
      <c r="H33" s="62">
        <v>0.45135416666666667</v>
      </c>
      <c r="I33" s="51">
        <v>0</v>
      </c>
    </row>
    <row r="34" spans="2:9" ht="45" customHeight="1">
      <c r="B34" s="55">
        <f>'TEMPS-ponton'!B40</f>
        <v>28</v>
      </c>
      <c r="C34" s="56" t="str">
        <f>'TEMPS-ponton'!C40</f>
        <v>CSIBM</v>
      </c>
      <c r="D34" s="63">
        <v>0.41682870370370373</v>
      </c>
      <c r="E34" s="60">
        <v>0.4182060185185185</v>
      </c>
      <c r="F34" s="51">
        <v>0</v>
      </c>
      <c r="G34" s="61">
        <v>0.4507175925925926</v>
      </c>
      <c r="H34" s="62">
        <v>0.45197916666666665</v>
      </c>
      <c r="I34" s="51">
        <v>0</v>
      </c>
    </row>
    <row r="35" spans="2:9" ht="45" customHeight="1">
      <c r="B35" s="55">
        <f>'TEMPS-ponton'!B41</f>
        <v>29</v>
      </c>
      <c r="C35" s="56" t="str">
        <f>'TEMPS-ponton'!C41</f>
        <v>SNCC 1</v>
      </c>
      <c r="D35" s="63">
        <v>0.41756944444444444</v>
      </c>
      <c r="E35" s="60">
        <v>0.41890046296296296</v>
      </c>
      <c r="F35" s="51">
        <v>0</v>
      </c>
      <c r="G35" s="61">
        <v>0.44744212962962965</v>
      </c>
      <c r="H35" s="62">
        <v>0.44854166666666667</v>
      </c>
      <c r="I35" s="51">
        <v>0</v>
      </c>
    </row>
  </sheetData>
  <mergeCells count="12">
    <mergeCell ref="B5:B6"/>
    <mergeCell ref="C5:C6"/>
    <mergeCell ref="D6:F6"/>
    <mergeCell ref="G6:I6"/>
    <mergeCell ref="B1:C1"/>
    <mergeCell ref="E1:F1"/>
    <mergeCell ref="H1:I1"/>
    <mergeCell ref="B2:C4"/>
    <mergeCell ref="D2:F3"/>
    <mergeCell ref="G2:I3"/>
    <mergeCell ref="D4:F4"/>
    <mergeCell ref="G4:I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35"/>
  <sheetViews>
    <sheetView zoomScale="50" zoomScaleNormal="50" workbookViewId="0" topLeftCell="A3">
      <pane ySplit="4" topLeftCell="BM7" activePane="bottomLeft" state="frozen"/>
      <selection pane="topLeft" activeCell="A3" sqref="A3"/>
      <selection pane="bottomLeft" activeCell="J7" sqref="J7"/>
    </sheetView>
  </sheetViews>
  <sheetFormatPr defaultColWidth="11.421875" defaultRowHeight="12.75"/>
  <cols>
    <col min="1" max="1" width="2.00390625" style="66" customWidth="1"/>
    <col min="2" max="2" width="20.7109375" style="66" customWidth="1"/>
    <col min="3" max="3" width="38.8515625" style="66" customWidth="1"/>
    <col min="4" max="4" width="17.7109375" style="41" customWidth="1"/>
    <col min="5" max="10" width="17.7109375" style="66" customWidth="1"/>
    <col min="11" max="11" width="1.7109375" style="66" customWidth="1"/>
    <col min="12" max="16384" width="11.421875" style="66" customWidth="1"/>
  </cols>
  <sheetData>
    <row r="1" ht="6.75" customHeight="1"/>
    <row r="2" ht="5.25" customHeight="1"/>
    <row r="3" spans="2:10" ht="18.75" customHeight="1">
      <c r="B3" s="215" t="s">
        <v>252</v>
      </c>
      <c r="C3" s="215"/>
      <c r="D3" s="215"/>
      <c r="E3" s="215"/>
      <c r="F3" s="215"/>
      <c r="G3" s="215"/>
      <c r="H3" s="215"/>
      <c r="I3" s="215"/>
      <c r="J3" s="215"/>
    </row>
    <row r="4" spans="2:10" s="41" customFormat="1" ht="39.75" customHeight="1">
      <c r="B4" s="215"/>
      <c r="C4" s="215"/>
      <c r="D4" s="215"/>
      <c r="E4" s="215"/>
      <c r="F4" s="215"/>
      <c r="G4" s="215"/>
      <c r="H4" s="215"/>
      <c r="I4" s="215"/>
      <c r="J4" s="215"/>
    </row>
    <row r="5" spans="2:10" s="67" customFormat="1" ht="49.5" customHeight="1">
      <c r="B5" s="68" t="s">
        <v>229</v>
      </c>
      <c r="C5" s="69" t="s">
        <v>230</v>
      </c>
      <c r="D5" s="69" t="s">
        <v>38</v>
      </c>
      <c r="E5" s="69" t="s">
        <v>253</v>
      </c>
      <c r="F5" s="70" t="s">
        <v>231</v>
      </c>
      <c r="G5" s="70" t="s">
        <v>232</v>
      </c>
      <c r="H5" s="69" t="s">
        <v>254</v>
      </c>
      <c r="I5" s="70" t="s">
        <v>233</v>
      </c>
      <c r="J5" s="71" t="s">
        <v>40</v>
      </c>
    </row>
    <row r="6" spans="2:54" s="67" customFormat="1" ht="49.5" customHeight="1">
      <c r="B6" s="72" t="str">
        <f>'TEMPS-ponton'!B12</f>
        <v>Record</v>
      </c>
      <c r="C6" s="73" t="str">
        <f>'TEMPS-ponton'!C12</f>
        <v>POLYTECHNIQUE-3
(Référence 2011)</v>
      </c>
      <c r="D6" s="74">
        <f>'TEMPS-ponton'!D12</f>
        <v>0.3940972222222222</v>
      </c>
      <c r="E6" s="74">
        <f>'TEMPS-poissy'!D26</f>
        <v>0.40131944444444445</v>
      </c>
      <c r="F6" s="74">
        <f>'TEMPS-ponton'!E12</f>
        <v>0.4107060185185185</v>
      </c>
      <c r="G6" s="74">
        <f>'TEMPS-ponton'!F12</f>
        <v>0.42269675925925926</v>
      </c>
      <c r="H6" s="74">
        <f>'TEMPS-poissy'!G26</f>
        <v>0.4298726851851852</v>
      </c>
      <c r="I6" s="74">
        <f>'TEMPS-ponton'!G12</f>
        <v>0.43929398148148147</v>
      </c>
      <c r="J6" s="75">
        <f>'TEMPS-ponton'!H12</f>
        <v>0.45123842592592595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</row>
    <row r="7" spans="2:17" ht="49.5" customHeight="1">
      <c r="B7" s="48">
        <f>'TEMPS-ponton'!B13</f>
        <v>1</v>
      </c>
      <c r="C7" s="77" t="str">
        <f>'TEMPS-ponton'!C13</f>
        <v>ACVP 5</v>
      </c>
      <c r="D7" s="60">
        <f>'TEMPS-ponton'!D13</f>
        <v>0.3611111111111111</v>
      </c>
      <c r="E7" s="78">
        <f>'TEMPS-poissy'!D7</f>
        <v>0.36917824074074074</v>
      </c>
      <c r="F7" s="79">
        <f>'TEMPS-ponton'!E13</f>
        <v>0.3794212962962963</v>
      </c>
      <c r="G7" s="79">
        <f>'TEMPS-ponton'!F13</f>
        <v>0.3929166666666667</v>
      </c>
      <c r="H7" s="78">
        <f>'TEMPS-poissy'!G7</f>
        <v>0.40078703703703705</v>
      </c>
      <c r="I7" s="79">
        <f>'TEMPS-ponton'!G13</f>
        <v>0.4114583333333333</v>
      </c>
      <c r="J7" s="80">
        <f>'TEMPS-ponton'!H13</f>
        <v>0.4245138888888889</v>
      </c>
      <c r="L7" s="81">
        <f aca="true" t="shared" si="0" ref="L7:Q7">E6-$D$6</f>
        <v>0.007222222222222241</v>
      </c>
      <c r="M7" s="81">
        <f t="shared" si="0"/>
        <v>0.016608796296296302</v>
      </c>
      <c r="N7" s="81">
        <f t="shared" si="0"/>
        <v>0.02859953703703705</v>
      </c>
      <c r="O7" s="81">
        <f t="shared" si="0"/>
        <v>0.03577546296296297</v>
      </c>
      <c r="P7" s="81">
        <f t="shared" si="0"/>
        <v>0.045196759259259256</v>
      </c>
      <c r="Q7" s="81">
        <f t="shared" si="0"/>
        <v>0.057141203703703736</v>
      </c>
    </row>
    <row r="8" spans="2:17" ht="49.5" customHeight="1">
      <c r="B8" s="55">
        <f>'TEMPS-ponton'!B14</f>
        <v>2</v>
      </c>
      <c r="C8" s="82" t="str">
        <f>'TEMPS-ponton'!C14</f>
        <v>RCPM 2</v>
      </c>
      <c r="D8" s="62">
        <f>'TEMPS-ponton'!D14</f>
        <v>0.36284722222222227</v>
      </c>
      <c r="E8" s="83">
        <f>'TEMPS-poissy'!D8</f>
        <v>0.3723148148148148</v>
      </c>
      <c r="F8" s="79">
        <f>'TEMPS-ponton'!E14</f>
        <v>0.3848726851851852</v>
      </c>
      <c r="G8" s="79">
        <f>'TEMPS-ponton'!F14</f>
        <v>0.4004976851851852</v>
      </c>
      <c r="H8" s="83">
        <f>'TEMPS-poissy'!G8</f>
        <v>0.4096064814814815</v>
      </c>
      <c r="I8" s="79">
        <f>'TEMPS-ponton'!G14</f>
        <v>0.42313657407407407</v>
      </c>
      <c r="J8" s="80">
        <f>'TEMPS-ponton'!H14</f>
        <v>0.43842592592592594</v>
      </c>
      <c r="L8" s="81">
        <f aca="true" t="shared" si="1" ref="L8:Q8">E8-$D$8</f>
        <v>0.009467592592592555</v>
      </c>
      <c r="M8" s="81">
        <f t="shared" si="1"/>
        <v>0.022025462962962927</v>
      </c>
      <c r="N8" s="81">
        <f t="shared" si="1"/>
        <v>0.03765046296296293</v>
      </c>
      <c r="O8" s="81">
        <f t="shared" si="1"/>
        <v>0.04675925925925922</v>
      </c>
      <c r="P8" s="81">
        <f t="shared" si="1"/>
        <v>0.0602893518518518</v>
      </c>
      <c r="Q8" s="81">
        <f t="shared" si="1"/>
        <v>0.07557870370370368</v>
      </c>
    </row>
    <row r="9" spans="2:10" ht="49.5" customHeight="1">
      <c r="B9" s="55">
        <f>'TEMPS-ponton'!B15</f>
        <v>3</v>
      </c>
      <c r="C9" s="82" t="str">
        <f>'TEMPS-ponton'!C15</f>
        <v>RCPM 3</v>
      </c>
      <c r="D9" s="60">
        <f>'TEMPS-ponton'!D15</f>
        <v>0.3645833333333333</v>
      </c>
      <c r="E9" s="83">
        <f>'TEMPS-poissy'!D9</f>
        <v>0.37190972222222224</v>
      </c>
      <c r="F9" s="79">
        <f>'TEMPS-ponton'!E15</f>
        <v>0.38158564814814816</v>
      </c>
      <c r="G9" s="79">
        <f>'TEMPS-ponton'!F15</f>
        <v>0.3940162037037037</v>
      </c>
      <c r="H9" s="83">
        <f>'TEMPS-poissy'!G9</f>
        <v>0.40100694444444446</v>
      </c>
      <c r="I9" s="79">
        <f>'TEMPS-ponton'!G15</f>
        <v>0.4104976851851852</v>
      </c>
      <c r="J9" s="80">
        <f>'TEMPS-ponton'!H15</f>
        <v>0.42246527777777776</v>
      </c>
    </row>
    <row r="10" spans="2:10" ht="49.5" customHeight="1">
      <c r="B10" s="55">
        <f>'TEMPS-ponton'!B16</f>
        <v>4</v>
      </c>
      <c r="C10" s="82" t="str">
        <f>'TEMPS-ponton'!C16</f>
        <v>CNV</v>
      </c>
      <c r="D10" s="62">
        <f>'TEMPS-ponton'!D16</f>
        <v>0.3663194444444444</v>
      </c>
      <c r="E10" s="83">
        <f>'TEMPS-poissy'!D10</f>
        <v>0.37451388888888887</v>
      </c>
      <c r="F10" s="79">
        <f>'TEMPS-ponton'!E16</f>
        <v>0.38604166666666667</v>
      </c>
      <c r="G10" s="79">
        <f>'TEMPS-ponton'!F16</f>
        <v>0.39969907407407407</v>
      </c>
      <c r="H10" s="83">
        <f>'TEMPS-poissy'!G10</f>
        <v>0.4076736111111111</v>
      </c>
      <c r="I10" s="79">
        <f>'TEMPS-ponton'!G16</f>
        <v>0.4191550925925926</v>
      </c>
      <c r="J10" s="80">
        <f>'TEMPS-ponton'!H16</f>
        <v>0.4325925925925926</v>
      </c>
    </row>
    <row r="11" spans="2:10" ht="49.5" customHeight="1">
      <c r="B11" s="55">
        <f>'TEMPS-ponton'!B17</f>
        <v>5</v>
      </c>
      <c r="C11" s="82" t="str">
        <f>'TEMPS-ponton'!C17</f>
        <v>ACVP 6</v>
      </c>
      <c r="D11" s="60">
        <f>'TEMPS-ponton'!D17</f>
        <v>0.3680555555555556</v>
      </c>
      <c r="E11" s="83">
        <f>'TEMPS-poissy'!D11</f>
        <v>0.3769212962962963</v>
      </c>
      <c r="F11" s="79">
        <f>'TEMPS-ponton'!E17</f>
        <v>0.38842592592592595</v>
      </c>
      <c r="G11" s="79">
        <f>'TEMPS-ponton'!F17</f>
        <v>0.4032060185185185</v>
      </c>
      <c r="H11" s="83">
        <f>'TEMPS-poissy'!G11</f>
        <v>0.41181712962962963</v>
      </c>
      <c r="I11" s="79">
        <f>'TEMPS-ponton'!G17</f>
        <v>0.42442129629629627</v>
      </c>
      <c r="J11" s="80">
        <f>'TEMPS-ponton'!H17</f>
        <v>0.43842592592592594</v>
      </c>
    </row>
    <row r="12" spans="2:10" ht="49.5" customHeight="1">
      <c r="B12" s="55">
        <f>'TEMPS-ponton'!B18</f>
        <v>6</v>
      </c>
      <c r="C12" s="82" t="str">
        <f>'TEMPS-ponton'!C18</f>
        <v>ACVP 2</v>
      </c>
      <c r="D12" s="62">
        <f>'TEMPS-ponton'!D18</f>
        <v>0.3697916666666667</v>
      </c>
      <c r="E12" s="83">
        <f>'TEMPS-poissy'!D12</f>
        <v>0.3789699074074074</v>
      </c>
      <c r="F12" s="79">
        <f>'TEMPS-ponton'!E18</f>
        <v>0.39038194444444446</v>
      </c>
      <c r="G12" s="79">
        <f>'TEMPS-ponton'!F18</f>
        <v>0.40528935185185183</v>
      </c>
      <c r="H12" s="83">
        <f>'TEMPS-poissy'!G12</f>
        <v>0.41423611111111114</v>
      </c>
      <c r="I12" s="79">
        <f>'TEMPS-ponton'!G18</f>
        <v>0.4266435185185185</v>
      </c>
      <c r="J12" s="80">
        <f>'TEMPS-ponton'!H18</f>
        <v>0.44189814814814815</v>
      </c>
    </row>
    <row r="13" spans="2:10" ht="49.5" customHeight="1">
      <c r="B13" s="55">
        <f>'TEMPS-ponton'!B19</f>
        <v>7</v>
      </c>
      <c r="C13" s="82" t="str">
        <f>'TEMPS-ponton'!C19</f>
        <v>RSCC 1</v>
      </c>
      <c r="D13" s="60">
        <f>'TEMPS-ponton'!D19</f>
        <v>0.37152777777777773</v>
      </c>
      <c r="E13" s="83">
        <f>'TEMPS-poissy'!D13</f>
        <v>0.37939814814814815</v>
      </c>
      <c r="F13" s="79">
        <f>'TEMPS-ponton'!E19</f>
        <v>0.3895023148148148</v>
      </c>
      <c r="G13" s="79">
        <f>'TEMPS-ponton'!F19</f>
        <v>0.4025462962962963</v>
      </c>
      <c r="H13" s="83">
        <f>'TEMPS-poissy'!G13</f>
        <v>0.41054398148148147</v>
      </c>
      <c r="I13" s="79">
        <f>'TEMPS-ponton'!G19</f>
        <v>0.4212268518518518</v>
      </c>
      <c r="J13" s="80">
        <f>'TEMPS-ponton'!H19</f>
        <v>0.4344560185185185</v>
      </c>
    </row>
    <row r="14" spans="2:10" ht="49.5" customHeight="1">
      <c r="B14" s="55">
        <f>'TEMPS-ponton'!B20</f>
        <v>8</v>
      </c>
      <c r="C14" s="82" t="str">
        <f>'TEMPS-ponton'!C20</f>
        <v>ACVP 3</v>
      </c>
      <c r="D14" s="62">
        <f>'TEMPS-ponton'!D20</f>
        <v>0.3732638888888889</v>
      </c>
      <c r="E14" s="83">
        <f>'TEMPS-poissy'!D14</f>
        <v>0.3810763888888889</v>
      </c>
      <c r="F14" s="79">
        <f>'TEMPS-ponton'!E20</f>
        <v>0.3912731481481482</v>
      </c>
      <c r="G14" s="79">
        <f>'TEMPS-ponton'!F20</f>
        <v>0.4042013888888889</v>
      </c>
      <c r="H14" s="83">
        <f>'TEMPS-poissy'!G14</f>
        <v>0.4122106481481482</v>
      </c>
      <c r="I14" s="79">
        <f>'TEMPS-ponton'!G20</f>
        <v>0.4230902777777778</v>
      </c>
      <c r="J14" s="80">
        <f>'TEMPS-ponton'!H20</f>
        <v>0.4359837962962963</v>
      </c>
    </row>
    <row r="15" spans="2:10" ht="49.5" customHeight="1">
      <c r="B15" s="55">
        <f>'TEMPS-ponton'!B21</f>
        <v>9</v>
      </c>
      <c r="C15" s="77" t="str">
        <f>'TEMPS-ponton'!C21</f>
        <v>SNO 1</v>
      </c>
      <c r="D15" s="60">
        <f>'TEMPS-ponton'!D21</f>
        <v>0.375</v>
      </c>
      <c r="E15" s="83">
        <f>'TEMPS-poissy'!D15</f>
        <v>0.38394675925925925</v>
      </c>
      <c r="F15" s="79">
        <f>'TEMPS-ponton'!E21</f>
        <v>0.3951388888888889</v>
      </c>
      <c r="G15" s="79">
        <f>'TEMPS-ponton'!F21</f>
        <v>0.40974537037037034</v>
      </c>
      <c r="H15" s="83">
        <f>'TEMPS-poissy'!G15</f>
        <v>0.4183912037037037</v>
      </c>
      <c r="I15" s="79">
        <f>'TEMPS-ponton'!G21</f>
        <v>0.4300347222222222</v>
      </c>
      <c r="J15" s="80">
        <f>'TEMPS-ponton'!H21</f>
        <v>0.44450231481481484</v>
      </c>
    </row>
    <row r="16" spans="2:10" ht="49.5" customHeight="1">
      <c r="B16" s="55">
        <f>'TEMPS-ponton'!B22</f>
        <v>10</v>
      </c>
      <c r="C16" s="82" t="str">
        <f>'TEMPS-ponton'!C22</f>
        <v>Polytechnique 4</v>
      </c>
      <c r="D16" s="62">
        <f>'TEMPS-ponton'!D22</f>
        <v>0.3767361111111111</v>
      </c>
      <c r="E16" s="83">
        <f>'TEMPS-poissy'!D16</f>
        <v>0.38516203703703705</v>
      </c>
      <c r="F16" s="79">
        <f>'TEMPS-ponton'!E22</f>
        <v>0.39556712962962964</v>
      </c>
      <c r="G16" s="79">
        <f>'TEMPS-ponton'!F22</f>
        <v>0.40877314814814814</v>
      </c>
      <c r="H16" s="83">
        <f>'TEMPS-poissy'!G16</f>
        <v>0.41695601851851855</v>
      </c>
      <c r="I16" s="79">
        <f>'TEMPS-ponton'!G22</f>
        <v>0.4280439814814815</v>
      </c>
      <c r="J16" s="80">
        <f>'TEMPS-ponton'!H22</f>
        <v>0.44100694444444444</v>
      </c>
    </row>
    <row r="17" spans="2:10" ht="49.5" customHeight="1">
      <c r="B17" s="55">
        <f>'TEMPS-ponton'!B23</f>
        <v>11</v>
      </c>
      <c r="C17" s="82" t="str">
        <f>'TEMPS-ponton'!C23</f>
        <v>AMMH</v>
      </c>
      <c r="D17" s="60">
        <f>'TEMPS-ponton'!D23</f>
        <v>0.3784722222222222</v>
      </c>
      <c r="E17" s="83">
        <f>'TEMPS-poissy'!D17</f>
        <v>0.3870138888888889</v>
      </c>
      <c r="F17" s="79">
        <f>'TEMPS-ponton'!E23</f>
        <v>0.3984027777777778</v>
      </c>
      <c r="G17" s="79">
        <f>'TEMPS-ponton'!F23</f>
        <v>0.41215277777777776</v>
      </c>
      <c r="H17" s="83">
        <f>'TEMPS-poissy'!G17</f>
        <v>0.4199189814814815</v>
      </c>
      <c r="I17" s="79">
        <f>'TEMPS-ponton'!G23</f>
        <v>0.4309027777777778</v>
      </c>
      <c r="J17" s="80">
        <f>'TEMPS-ponton'!H23</f>
        <v>0.4439814814814815</v>
      </c>
    </row>
    <row r="18" spans="2:10" ht="49.5" customHeight="1">
      <c r="B18" s="55">
        <f>'TEMPS-ponton'!B24</f>
        <v>12</v>
      </c>
      <c r="C18" s="82" t="str">
        <f>'TEMPS-ponton'!C24</f>
        <v>RCPM 5</v>
      </c>
      <c r="D18" s="62">
        <f>'TEMPS-ponton'!D24</f>
        <v>0.3802083333333333</v>
      </c>
      <c r="E18" s="83">
        <f>'TEMPS-poissy'!D18</f>
        <v>0.3893402777777778</v>
      </c>
      <c r="F18" s="79">
        <f>'TEMPS-ponton'!E24</f>
        <v>0.4013425925925926</v>
      </c>
      <c r="G18" s="79">
        <f>'TEMPS-ponton'!F24</f>
        <v>0.41607638888888887</v>
      </c>
      <c r="H18" s="83">
        <f>'TEMPS-poissy'!G18</f>
        <v>0.42488425925925927</v>
      </c>
      <c r="I18" s="79">
        <f>'TEMPS-ponton'!G24</f>
        <v>0.436400462962963</v>
      </c>
      <c r="J18" s="80">
        <f>'TEMPS-ponton'!H24</f>
        <v>0.45090277777777776</v>
      </c>
    </row>
    <row r="19" spans="2:10" ht="49.5" customHeight="1">
      <c r="B19" s="55">
        <f>'TEMPS-ponton'!B25</f>
        <v>13</v>
      </c>
      <c r="C19" s="82" t="str">
        <f>'TEMPS-ponton'!C25</f>
        <v>ANFA 2</v>
      </c>
      <c r="D19" s="60">
        <f>'TEMPS-ponton'!D25</f>
        <v>0.3819444444444444</v>
      </c>
      <c r="E19" s="83">
        <f>'TEMPS-poissy'!D19</f>
        <v>0.3914814814814815</v>
      </c>
      <c r="F19" s="79">
        <f>'TEMPS-ponton'!E25</f>
        <v>0.40341435185185187</v>
      </c>
      <c r="G19" s="79">
        <f>'TEMPS-ponton'!F25</f>
        <v>0.41877314814814814</v>
      </c>
      <c r="H19" s="83">
        <f>'TEMPS-poissy'!G19</f>
        <v>0.42814814814814817</v>
      </c>
      <c r="I19" s="79">
        <f>'TEMPS-ponton'!G25</f>
        <v>0.44027777777777777</v>
      </c>
      <c r="J19" s="80">
        <f>'TEMPS-ponton'!H25</f>
        <v>0.45547453703703705</v>
      </c>
    </row>
    <row r="20" spans="2:10" ht="49.5" customHeight="1">
      <c r="B20" s="55">
        <f>'TEMPS-ponton'!B26</f>
        <v>14</v>
      </c>
      <c r="C20" s="82" t="str">
        <f>'TEMPS-ponton'!C26</f>
        <v>RSCC 3</v>
      </c>
      <c r="D20" s="62">
        <f>'TEMPS-ponton'!D26</f>
        <v>0.3836805555555556</v>
      </c>
      <c r="E20" s="83">
        <f>'TEMPS-poissy'!D20</f>
        <v>0.3927662037037037</v>
      </c>
      <c r="F20" s="79">
        <f>'TEMPS-ponton'!E26</f>
        <v>0.4046412037037037</v>
      </c>
      <c r="G20" s="79">
        <f>'TEMPS-ponton'!F26</f>
        <v>0.41910879629629627</v>
      </c>
      <c r="H20" s="83">
        <f>'TEMPS-poissy'!G20</f>
        <v>0.4277662037037037</v>
      </c>
      <c r="I20" s="79">
        <f>'TEMPS-ponton'!G26</f>
        <v>0.43952546296296297</v>
      </c>
      <c r="J20" s="80">
        <f>'TEMPS-ponton'!H26</f>
        <v>0.45393518518518516</v>
      </c>
    </row>
    <row r="21" spans="2:10" ht="49.5" customHeight="1">
      <c r="B21" s="55">
        <f>'TEMPS-ponton'!B27</f>
        <v>15</v>
      </c>
      <c r="C21" s="82" t="str">
        <f>'TEMPS-ponton'!C27</f>
        <v>ANFA 1</v>
      </c>
      <c r="D21" s="60">
        <f>'TEMPS-ponton'!D27</f>
        <v>0.3854166666666667</v>
      </c>
      <c r="E21" s="83">
        <f>'TEMPS-poissy'!D21</f>
        <v>0.395625</v>
      </c>
      <c r="F21" s="79">
        <f>'TEMPS-ponton'!E27</f>
        <v>0.4082175925925926</v>
      </c>
      <c r="G21" s="79">
        <f>'TEMPS-ponton'!F27</f>
        <v>0.4245138888888889</v>
      </c>
      <c r="H21" s="83">
        <f>'TEMPS-poissy'!G21</f>
        <v>0.43425925925925923</v>
      </c>
      <c r="I21" s="79">
        <f>'TEMPS-ponton'!G27</f>
        <v>0.4476273148148148</v>
      </c>
      <c r="J21" s="80">
        <f>'TEMPS-ponton'!H27</f>
        <v>0.4642013888888889</v>
      </c>
    </row>
    <row r="22" spans="2:10" ht="49.5" customHeight="1">
      <c r="B22" s="55">
        <f>'TEMPS-ponton'!B28</f>
        <v>16</v>
      </c>
      <c r="C22" s="82" t="str">
        <f>'TEMPS-ponton'!C28</f>
        <v>CAC</v>
      </c>
      <c r="D22" s="62">
        <f>'TEMPS-ponton'!D28</f>
        <v>0.3871527777777778</v>
      </c>
      <c r="E22" s="83">
        <f>'TEMPS-poissy'!D22</f>
        <v>0.3967013888888889</v>
      </c>
      <c r="F22" s="79">
        <f>'TEMPS-ponton'!E28</f>
        <v>0.40837962962962965</v>
      </c>
      <c r="G22" s="79">
        <f>'TEMPS-ponton'!F28</f>
        <v>0.4228472222222222</v>
      </c>
      <c r="H22" s="83">
        <f>'TEMPS-poissy'!G22</f>
        <v>0.43179398148148146</v>
      </c>
      <c r="I22" s="79">
        <f>'TEMPS-ponton'!G28</f>
        <v>0.443587962962963</v>
      </c>
      <c r="J22" s="80">
        <f>'TEMPS-ponton'!H28</f>
        <v>0.45805555555555555</v>
      </c>
    </row>
    <row r="23" spans="2:10" ht="49.5" customHeight="1">
      <c r="B23" s="55">
        <f>'TEMPS-ponton'!B29</f>
        <v>17</v>
      </c>
      <c r="C23" s="82" t="str">
        <f>'TEMPS-ponton'!C29</f>
        <v>RCPM 4</v>
      </c>
      <c r="D23" s="60">
        <f>'TEMPS-ponton'!D29</f>
        <v>0.3888888888888889</v>
      </c>
      <c r="E23" s="83">
        <f>'TEMPS-poissy'!D23</f>
        <v>0.4134027777777778</v>
      </c>
      <c r="F23" s="79">
        <f>'TEMPS-ponton'!E29</f>
        <v>0.4237384259259259</v>
      </c>
      <c r="G23" s="79">
        <f>'TEMPS-ponton'!F29</f>
        <v>0.43680555555555556</v>
      </c>
      <c r="H23" s="83">
        <f>'TEMPS-poissy'!G23</f>
        <v>0.44568287037037035</v>
      </c>
      <c r="I23" s="79">
        <f>'TEMPS-ponton'!G29</f>
        <v>0.4559722222222222</v>
      </c>
      <c r="J23" s="80">
        <f>'TEMPS-ponton'!H29</f>
        <v>0.46892361111111114</v>
      </c>
    </row>
    <row r="24" spans="2:10" ht="49.5" customHeight="1">
      <c r="B24" s="55">
        <f>'TEMPS-ponton'!B30</f>
        <v>18</v>
      </c>
      <c r="C24" s="82" t="str">
        <f>'TEMPS-ponton'!C30</f>
        <v>ACVP 4</v>
      </c>
      <c r="D24" s="62">
        <f>'TEMPS-ponton'!D30</f>
        <v>0.390625</v>
      </c>
      <c r="E24" s="83">
        <f>'TEMPS-poissy'!D24</f>
        <v>0.39902777777777776</v>
      </c>
      <c r="F24" s="79">
        <f>'TEMPS-ponton'!E30</f>
        <v>0.40978009259259257</v>
      </c>
      <c r="G24" s="79">
        <f>'TEMPS-ponton'!F30</f>
        <v>0.42358796296296297</v>
      </c>
      <c r="H24" s="83">
        <f>'TEMPS-poissy'!G24</f>
        <v>0.4320949074074074</v>
      </c>
      <c r="I24" s="79">
        <f>'TEMPS-ponton'!G30</f>
        <v>0.4436805555555556</v>
      </c>
      <c r="J24" s="80">
        <f>'TEMPS-ponton'!H30</f>
        <v>0.45819444444444446</v>
      </c>
    </row>
    <row r="25" spans="2:10" ht="49.5" customHeight="1">
      <c r="B25" s="55">
        <f>'TEMPS-ponton'!B31</f>
        <v>19</v>
      </c>
      <c r="C25" s="82" t="str">
        <f>'TEMPS-ponton'!C31</f>
        <v>Polytechnique 2</v>
      </c>
      <c r="D25" s="60">
        <f>'TEMPS-ponton'!D31</f>
        <v>0.3923611111111111</v>
      </c>
      <c r="E25" s="83">
        <f>'TEMPS-poissy'!D25</f>
        <v>0.3999421296296296</v>
      </c>
      <c r="F25" s="79">
        <f>'TEMPS-ponton'!E31</f>
        <v>0.4095023148148148</v>
      </c>
      <c r="G25" s="79">
        <f>'TEMPS-ponton'!F31</f>
        <v>0.4221412037037037</v>
      </c>
      <c r="H25" s="83">
        <f>'TEMPS-poissy'!G25</f>
        <v>0.4297685185185185</v>
      </c>
      <c r="I25" s="79">
        <f>'TEMPS-ponton'!G31</f>
        <v>0.43974537037037037</v>
      </c>
      <c r="J25" s="80">
        <f>'TEMPS-ponton'!H31</f>
        <v>0.45256944444444447</v>
      </c>
    </row>
    <row r="26" spans="2:10" ht="49.5" customHeight="1">
      <c r="B26" s="55">
        <f>'TEMPS-ponton'!B32</f>
        <v>20</v>
      </c>
      <c r="C26" s="82" t="str">
        <f>'TEMPS-ponton'!C32</f>
        <v>Polytechnique 3</v>
      </c>
      <c r="D26" s="62">
        <f>'TEMPS-ponton'!D32</f>
        <v>0.3940972222222222</v>
      </c>
      <c r="E26" s="83">
        <f>'TEMPS-poissy'!D26</f>
        <v>0.40131944444444445</v>
      </c>
      <c r="F26" s="79">
        <f>'TEMPS-ponton'!E32</f>
        <v>0.4107060185185185</v>
      </c>
      <c r="G26" s="79">
        <f>'TEMPS-ponton'!F32</f>
        <v>0.42269675925925926</v>
      </c>
      <c r="H26" s="83">
        <f>'TEMPS-poissy'!G26</f>
        <v>0.4298726851851852</v>
      </c>
      <c r="I26" s="79">
        <f>'TEMPS-ponton'!G32</f>
        <v>0.43929398148148147</v>
      </c>
      <c r="J26" s="80">
        <f>'TEMPS-ponton'!H32</f>
        <v>0.45123842592592595</v>
      </c>
    </row>
    <row r="27" spans="1:13" s="41" customFormat="1" ht="49.5" customHeight="1">
      <c r="A27" s="66"/>
      <c r="B27" s="55">
        <f>'TEMPS-ponton'!B33</f>
        <v>21</v>
      </c>
      <c r="C27" s="82" t="str">
        <f>'TEMPS-ponton'!C33</f>
        <v>SNO 2</v>
      </c>
      <c r="D27" s="60">
        <f>'TEMPS-ponton'!D33</f>
        <v>0.3958333333333333</v>
      </c>
      <c r="E27" s="83">
        <f>'TEMPS-poissy'!D27</f>
        <v>0.40380787037037036</v>
      </c>
      <c r="F27" s="79">
        <f>'TEMPS-ponton'!E33</f>
        <v>0.4155439814814815</v>
      </c>
      <c r="G27" s="79">
        <f>'TEMPS-ponton'!F33</f>
        <v>0.4289236111111111</v>
      </c>
      <c r="H27" s="83">
        <f>'TEMPS-poissy'!G27</f>
        <v>0.43697916666666664</v>
      </c>
      <c r="I27" s="79">
        <f>'TEMPS-ponton'!G33</f>
        <v>0.44820601851851855</v>
      </c>
      <c r="J27" s="80">
        <f>'TEMPS-ponton'!H33</f>
        <v>0.46153935185185185</v>
      </c>
      <c r="K27" s="66"/>
      <c r="L27" s="65"/>
      <c r="M27" s="65"/>
    </row>
    <row r="28" spans="2:10" ht="49.5" customHeight="1">
      <c r="B28" s="55">
        <f>'TEMPS-ponton'!B34</f>
        <v>22</v>
      </c>
      <c r="C28" s="82" t="str">
        <f>'TEMPS-ponton'!C34</f>
        <v>SNCC 2</v>
      </c>
      <c r="D28" s="62">
        <f>'TEMPS-ponton'!D34</f>
        <v>0.3975694444444444</v>
      </c>
      <c r="E28" s="83">
        <f>'TEMPS-poissy'!D28</f>
        <v>0.40605324074074073</v>
      </c>
      <c r="F28" s="79">
        <f>'TEMPS-ponton'!E34</f>
        <v>0.4170138888888889</v>
      </c>
      <c r="G28" s="79">
        <f>'TEMPS-ponton'!F34</f>
        <v>0.43037037037037035</v>
      </c>
      <c r="H28" s="83">
        <f>'TEMPS-poissy'!G28</f>
        <v>0.43831018518518516</v>
      </c>
      <c r="I28" s="79">
        <f>'TEMPS-ponton'!G34</f>
        <v>0.4495138888888889</v>
      </c>
      <c r="J28" s="80">
        <f>'TEMPS-ponton'!H34</f>
        <v>0.46305555555555555</v>
      </c>
    </row>
    <row r="29" spans="2:10" ht="49.5" customHeight="1">
      <c r="B29" s="55">
        <f>'TEMPS-ponton'!B35</f>
        <v>23</v>
      </c>
      <c r="C29" s="82" t="str">
        <f>'TEMPS-ponton'!C35</f>
        <v>RCPM 1</v>
      </c>
      <c r="D29" s="60">
        <f>'TEMPS-ponton'!D35</f>
        <v>0.3993055555555556</v>
      </c>
      <c r="E29" s="83">
        <f>'TEMPS-poissy'!D29</f>
        <v>0.4084837962962963</v>
      </c>
      <c r="F29" s="79">
        <f>'TEMPS-ponton'!E35</f>
        <v>0.42038194444444443</v>
      </c>
      <c r="G29" s="79">
        <f>'TEMPS-ponton'!F35</f>
        <v>0.4350925925925926</v>
      </c>
      <c r="H29" s="83">
        <f>'TEMPS-poissy'!G29</f>
        <v>0.4437847222222222</v>
      </c>
      <c r="I29" s="79">
        <f>'TEMPS-ponton'!G35</f>
        <v>0.4558101851851852</v>
      </c>
      <c r="J29" s="80">
        <f>'TEMPS-ponton'!H35</f>
        <v>0.47010416666666666</v>
      </c>
    </row>
    <row r="30" spans="2:10" ht="49.5" customHeight="1">
      <c r="B30" s="55">
        <f>'TEMPS-ponton'!B36</f>
        <v>24</v>
      </c>
      <c r="C30" s="56" t="str">
        <f>'TEMPS-ponton'!C36</f>
        <v>RSCC 2</v>
      </c>
      <c r="D30" s="62">
        <f>'TEMPS-ponton'!D36</f>
        <v>0.4010416666666667</v>
      </c>
      <c r="E30" s="83">
        <f>'TEMPS-poissy'!D30</f>
        <v>0.4097337962962963</v>
      </c>
      <c r="F30" s="79">
        <f>'TEMPS-ponton'!E36</f>
        <v>0.4214699074074074</v>
      </c>
      <c r="G30" s="79">
        <f>'TEMPS-ponton'!F36</f>
        <v>0.43605324074074076</v>
      </c>
      <c r="H30" s="83">
        <f>'TEMPS-poissy'!G30</f>
        <v>0.44458333333333333</v>
      </c>
      <c r="I30" s="79">
        <f>'TEMPS-ponton'!G36</f>
        <v>0.4567361111111111</v>
      </c>
      <c r="J30" s="80">
        <f>'TEMPS-ponton'!H36</f>
        <v>0.47163194444444445</v>
      </c>
    </row>
    <row r="31" spans="2:10" ht="49.5" customHeight="1">
      <c r="B31" s="55">
        <f>'TEMPS-ponton'!B37</f>
        <v>25</v>
      </c>
      <c r="C31" s="56" t="str">
        <f>'TEMPS-ponton'!C37</f>
        <v>CERAMM</v>
      </c>
      <c r="D31" s="60">
        <f>'TEMPS-ponton'!D37</f>
        <v>0.4027777777777778</v>
      </c>
      <c r="E31" s="83">
        <f>'TEMPS-poissy'!D31</f>
        <v>0.4108449074074074</v>
      </c>
      <c r="F31" s="79">
        <f>'TEMPS-ponton'!E37</f>
        <v>0.4215740740740741</v>
      </c>
      <c r="G31" s="79">
        <f>'TEMPS-ponton'!F37</f>
        <v>0.4345949074074074</v>
      </c>
      <c r="H31" s="83">
        <f>'TEMPS-poissy'!G31</f>
        <v>0.44275462962962964</v>
      </c>
      <c r="I31" s="79">
        <f>'TEMPS-ponton'!G37</f>
        <v>0.4541087962962963</v>
      </c>
      <c r="J31" s="80">
        <f>'TEMPS-ponton'!H37</f>
        <v>0.4673263888888889</v>
      </c>
    </row>
    <row r="32" spans="2:10" ht="49.5" customHeight="1">
      <c r="B32" s="55">
        <f>'TEMPS-ponton'!B38</f>
        <v>26</v>
      </c>
      <c r="C32" s="56" t="str">
        <f>'TEMPS-ponton'!C38</f>
        <v>SNO 3</v>
      </c>
      <c r="D32" s="62">
        <f>'TEMPS-ponton'!D38</f>
        <v>0.4045138888888889</v>
      </c>
      <c r="E32" s="83">
        <f>'TEMPS-poissy'!D32</f>
        <v>0.4138773148148148</v>
      </c>
      <c r="F32" s="79">
        <f>'TEMPS-ponton'!E38</f>
        <v>0.42622685185185183</v>
      </c>
      <c r="G32" s="79">
        <f>'TEMPS-ponton'!F38</f>
        <v>0.4418287037037037</v>
      </c>
      <c r="H32" s="83">
        <f>'TEMPS-poissy'!G32</f>
        <v>0.4512731481481482</v>
      </c>
      <c r="I32" s="79">
        <f>'TEMPS-ponton'!G38</f>
        <v>0.4647222222222222</v>
      </c>
      <c r="J32" s="80">
        <f>'TEMPS-ponton'!H38</f>
        <v>0.4812268518518519</v>
      </c>
    </row>
    <row r="33" spans="2:10" ht="49.5" customHeight="1">
      <c r="B33" s="55">
        <f>'TEMPS-ponton'!B39</f>
        <v>27</v>
      </c>
      <c r="C33" s="56" t="str">
        <f>'TEMPS-ponton'!C39</f>
        <v>Polytechnique 1</v>
      </c>
      <c r="D33" s="60">
        <f>'TEMPS-ponton'!D39</f>
        <v>0.40625</v>
      </c>
      <c r="E33" s="83">
        <f>'TEMPS-poissy'!D33</f>
        <v>0.4153703703703704</v>
      </c>
      <c r="F33" s="79">
        <f>'TEMPS-ponton'!E39</f>
        <v>0.42641203703703706</v>
      </c>
      <c r="G33" s="79">
        <f>'TEMPS-ponton'!F39</f>
        <v>0.44083333333333335</v>
      </c>
      <c r="H33" s="83">
        <f>'TEMPS-poissy'!G33</f>
        <v>0.4496527777777778</v>
      </c>
      <c r="I33" s="79">
        <f>'TEMPS-ponton'!G39</f>
        <v>0.4615046296296296</v>
      </c>
      <c r="J33" s="80">
        <f>'TEMPS-ponton'!H39</f>
        <v>0.47596064814814815</v>
      </c>
    </row>
    <row r="34" spans="2:10" ht="49.5" customHeight="1">
      <c r="B34" s="55">
        <f>'TEMPS-ponton'!B40</f>
        <v>28</v>
      </c>
      <c r="C34" s="56" t="str">
        <f>'TEMPS-ponton'!C40</f>
        <v>CSIBM</v>
      </c>
      <c r="D34" s="62">
        <f>'TEMPS-ponton'!D40</f>
        <v>0.4079861111111111</v>
      </c>
      <c r="E34" s="83">
        <f>'TEMPS-poissy'!D34</f>
        <v>0.41682870370370373</v>
      </c>
      <c r="F34" s="79">
        <f>'TEMPS-ponton'!E40</f>
        <v>0.4278587962962963</v>
      </c>
      <c r="G34" s="79">
        <f>'TEMPS-ponton'!F40</f>
        <v>0.44224537037037037</v>
      </c>
      <c r="H34" s="83">
        <f>'TEMPS-poissy'!G34</f>
        <v>0.4507175925925926</v>
      </c>
      <c r="I34" s="79">
        <f>'TEMPS-ponton'!G40</f>
        <v>0.4622222222222222</v>
      </c>
      <c r="J34" s="80">
        <f>'TEMPS-ponton'!H40</f>
        <v>0.4764467592592593</v>
      </c>
    </row>
    <row r="35" spans="2:10" ht="49.5" customHeight="1">
      <c r="B35" s="55">
        <f>'TEMPS-ponton'!B41</f>
        <v>29</v>
      </c>
      <c r="C35" s="56" t="str">
        <f>'TEMPS-ponton'!C41</f>
        <v>SNCC 1</v>
      </c>
      <c r="D35" s="60">
        <f>'TEMPS-ponton'!D41</f>
        <v>0.4097222222222222</v>
      </c>
      <c r="E35" s="83">
        <f>'TEMPS-poissy'!D35</f>
        <v>0.41756944444444444</v>
      </c>
      <c r="F35" s="79">
        <f>'TEMPS-ponton'!E41</f>
        <v>0.42734953703703704</v>
      </c>
      <c r="G35" s="79">
        <f>'TEMPS-ponton'!F41</f>
        <v>0.4401157407407407</v>
      </c>
      <c r="H35" s="83">
        <f>'TEMPS-poissy'!G35</f>
        <v>0.44744212962962965</v>
      </c>
      <c r="I35" s="79">
        <f>'TEMPS-ponton'!G41</f>
        <v>0.45721064814814816</v>
      </c>
      <c r="J35" s="80">
        <f>'TEMPS-ponton'!H41</f>
        <v>0.46967592592592594</v>
      </c>
    </row>
  </sheetData>
  <mergeCells count="1">
    <mergeCell ref="B3:J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5"/>
  <sheetViews>
    <sheetView zoomScale="50" zoomScaleNormal="50" workbookViewId="0" topLeftCell="A3">
      <pane ySplit="4" topLeftCell="BM7" activePane="bottomLeft" state="frozen"/>
      <selection pane="topLeft" activeCell="A3" sqref="A3"/>
      <selection pane="bottomLeft" activeCell="E6" sqref="E6"/>
    </sheetView>
  </sheetViews>
  <sheetFormatPr defaultColWidth="11.421875" defaultRowHeight="12.75"/>
  <cols>
    <col min="1" max="1" width="2.00390625" style="41" customWidth="1"/>
    <col min="2" max="2" width="19.8515625" style="41" customWidth="1"/>
    <col min="3" max="3" width="40.28125" style="41" customWidth="1"/>
    <col min="4" max="4" width="13.28125" style="41" customWidth="1"/>
    <col min="5" max="5" width="14.421875" style="41" customWidth="1"/>
    <col min="6" max="6" width="13.140625" style="41" customWidth="1"/>
    <col min="7" max="7" width="13.28125" style="41" customWidth="1"/>
    <col min="8" max="8" width="14.421875" style="41" customWidth="1"/>
    <col min="9" max="9" width="14.140625" style="41" customWidth="1"/>
    <col min="10" max="10" width="12.28125" style="41" customWidth="1"/>
    <col min="11" max="11" width="1.28515625" style="41" customWidth="1"/>
    <col min="12" max="12" width="13.140625" style="41" customWidth="1"/>
    <col min="13" max="13" width="13.8515625" style="41" customWidth="1"/>
    <col min="14" max="14" width="12.8515625" style="41" customWidth="1"/>
    <col min="15" max="16" width="13.140625" style="41" customWidth="1"/>
    <col min="17" max="17" width="12.8515625" style="41" customWidth="1"/>
    <col min="18" max="18" width="16.00390625" style="41" customWidth="1"/>
    <col min="19" max="19" width="15.140625" style="41" customWidth="1"/>
    <col min="20" max="21" width="13.28125" style="41" customWidth="1"/>
    <col min="22" max="22" width="14.00390625" style="41" customWidth="1"/>
    <col min="23" max="23" width="14.28125" style="41" customWidth="1"/>
    <col min="24" max="24" width="13.57421875" style="41" customWidth="1"/>
    <col min="25" max="25" width="13.8515625" style="41" customWidth="1"/>
    <col min="26" max="26" width="12.7109375" style="41" customWidth="1"/>
    <col min="27" max="16384" width="11.421875" style="41" customWidth="1"/>
  </cols>
  <sheetData>
    <row r="1" spans="2:10" ht="6" customHeight="1">
      <c r="B1" s="84"/>
      <c r="C1" s="85"/>
      <c r="D1" s="85"/>
      <c r="E1" s="85"/>
      <c r="F1" s="85"/>
      <c r="G1" s="85"/>
      <c r="H1" s="85"/>
      <c r="I1" s="85"/>
      <c r="J1" s="86"/>
    </row>
    <row r="2" spans="2:10" ht="6" customHeight="1">
      <c r="B2" s="87"/>
      <c r="C2" s="88"/>
      <c r="D2" s="88"/>
      <c r="E2" s="88"/>
      <c r="F2" s="88"/>
      <c r="G2" s="88"/>
      <c r="H2" s="88"/>
      <c r="I2" s="88"/>
      <c r="J2" s="89"/>
    </row>
    <row r="3" spans="2:26" ht="49.5" customHeight="1">
      <c r="B3" s="211" t="s">
        <v>255</v>
      </c>
      <c r="C3" s="211"/>
      <c r="D3" s="211"/>
      <c r="E3" s="211"/>
      <c r="F3" s="211"/>
      <c r="G3" s="211"/>
      <c r="H3" s="211"/>
      <c r="I3" s="211"/>
      <c r="J3" s="211"/>
      <c r="L3" s="216" t="s">
        <v>244</v>
      </c>
      <c r="M3" s="216"/>
      <c r="N3" s="216"/>
      <c r="O3" s="216" t="s">
        <v>245</v>
      </c>
      <c r="P3" s="216"/>
      <c r="Q3" s="216"/>
      <c r="R3" s="90">
        <v>0.0006944444444444445</v>
      </c>
      <c r="S3" s="217" t="s">
        <v>256</v>
      </c>
      <c r="T3" s="217"/>
      <c r="U3" s="217"/>
      <c r="V3" s="217"/>
      <c r="W3" s="217"/>
      <c r="X3" s="217"/>
      <c r="Y3" s="217"/>
      <c r="Z3" s="43"/>
    </row>
    <row r="4" spans="2:26" ht="48" customHeight="1">
      <c r="B4" s="211"/>
      <c r="C4" s="211"/>
      <c r="D4" s="211"/>
      <c r="E4" s="211"/>
      <c r="F4" s="211"/>
      <c r="G4" s="211"/>
      <c r="H4" s="211"/>
      <c r="I4" s="211"/>
      <c r="J4" s="211"/>
      <c r="L4" s="216"/>
      <c r="M4" s="216"/>
      <c r="N4" s="216"/>
      <c r="O4" s="216"/>
      <c r="P4" s="216"/>
      <c r="Q4" s="216"/>
      <c r="R4" s="91">
        <v>0.001388888888888889</v>
      </c>
      <c r="S4" s="217" t="s">
        <v>257</v>
      </c>
      <c r="T4" s="217"/>
      <c r="U4" s="217"/>
      <c r="V4" s="217"/>
      <c r="W4" s="217"/>
      <c r="X4" s="217"/>
      <c r="Y4" s="217"/>
      <c r="Z4" s="43"/>
    </row>
    <row r="5" spans="2:25" s="43" customFormat="1" ht="69" customHeight="1">
      <c r="B5" s="68" t="s">
        <v>229</v>
      </c>
      <c r="C5" s="92" t="s">
        <v>230</v>
      </c>
      <c r="D5" s="93" t="s">
        <v>38</v>
      </c>
      <c r="E5" s="69" t="s">
        <v>253</v>
      </c>
      <c r="F5" s="70" t="s">
        <v>231</v>
      </c>
      <c r="G5" s="70" t="s">
        <v>232</v>
      </c>
      <c r="H5" s="69" t="s">
        <v>254</v>
      </c>
      <c r="I5" s="70" t="s">
        <v>233</v>
      </c>
      <c r="J5" s="71" t="s">
        <v>40</v>
      </c>
      <c r="L5" s="218" t="s">
        <v>258</v>
      </c>
      <c r="M5" s="219" t="s">
        <v>36</v>
      </c>
      <c r="N5" s="220" t="s">
        <v>259</v>
      </c>
      <c r="O5" s="218" t="s">
        <v>260</v>
      </c>
      <c r="P5" s="219" t="s">
        <v>36</v>
      </c>
      <c r="Q5" s="220" t="s">
        <v>261</v>
      </c>
      <c r="R5" s="91">
        <v>0.003472222222222222</v>
      </c>
      <c r="S5" s="221" t="s">
        <v>262</v>
      </c>
      <c r="T5" s="221"/>
      <c r="U5" s="221"/>
      <c r="V5" s="221"/>
      <c r="W5" s="221"/>
      <c r="X5" s="221"/>
      <c r="Y5" s="221"/>
    </row>
    <row r="6" spans="2:25" s="43" customFormat="1" ht="49.5" customHeight="1">
      <c r="B6" s="94" t="str">
        <f>'TEMPS-ponton'!B12</f>
        <v>Record</v>
      </c>
      <c r="C6" s="95" t="str">
        <f>'TEMPS-ponton'!C12</f>
        <v>POLYTECHNIQUE-3
(Référence 2011)</v>
      </c>
      <c r="D6" s="96">
        <f>'H-Pass'!D6-'H-Pass'!D6</f>
        <v>0</v>
      </c>
      <c r="E6" s="97">
        <f>'H-Pass'!E6-'H-Pass'!D6</f>
        <v>0.007222222222222241</v>
      </c>
      <c r="F6" s="97">
        <f>'H-Pass'!F6-'H-Pass'!D6</f>
        <v>0.016608796296296302</v>
      </c>
      <c r="G6" s="97">
        <f>'H-Pass'!G6-'H-Pass'!D6</f>
        <v>0.02859953703703705</v>
      </c>
      <c r="H6" s="97">
        <f>'H-Pass'!H6-'H-Pass'!D6</f>
        <v>0.03577546296296297</v>
      </c>
      <c r="I6" s="97">
        <f>'H-Pass'!I6-'H-Pass'!D6</f>
        <v>0.045196759259259256</v>
      </c>
      <c r="J6" s="98">
        <f>'H-Pass'!J6-'H-Pass'!D6</f>
        <v>0.057141203703703736</v>
      </c>
      <c r="L6" s="218"/>
      <c r="M6" s="219"/>
      <c r="N6" s="220"/>
      <c r="O6" s="218"/>
      <c r="P6" s="219"/>
      <c r="Q6" s="220"/>
      <c r="R6" s="99" t="s">
        <v>263</v>
      </c>
      <c r="S6" s="100" t="s">
        <v>264</v>
      </c>
      <c r="T6" s="101" t="s">
        <v>265</v>
      </c>
      <c r="U6" s="101" t="s">
        <v>266</v>
      </c>
      <c r="V6" s="101" t="s">
        <v>267</v>
      </c>
      <c r="W6" s="101" t="s">
        <v>268</v>
      </c>
      <c r="X6" s="101" t="s">
        <v>269</v>
      </c>
      <c r="Y6" s="102" t="s">
        <v>270</v>
      </c>
    </row>
    <row r="7" spans="2:25" ht="49.5" customHeight="1">
      <c r="B7" s="48">
        <f>'TEMPS-ponton'!B13</f>
        <v>1</v>
      </c>
      <c r="C7" s="103" t="str">
        <f>'TEMPS-ponton'!C13</f>
        <v>ACVP 5</v>
      </c>
      <c r="D7" s="104">
        <f>'H-Pass'!D7-'H-Pass'!D7</f>
        <v>0</v>
      </c>
      <c r="E7" s="78">
        <f>'H-Pass'!E7-'H-Pass'!D7</f>
        <v>0.008067129629629632</v>
      </c>
      <c r="F7" s="79">
        <f>'H-Pass'!F7-'H-Pass'!D7+M7</f>
        <v>0.01831018518518518</v>
      </c>
      <c r="G7" s="105">
        <f>'H-Pass'!G7-'H-Pass'!D7+M7</f>
        <v>0.03180555555555559</v>
      </c>
      <c r="H7" s="106">
        <f>'H-Pass'!H7-'H-Pass'!D7+M7</f>
        <v>0.03967592592592595</v>
      </c>
      <c r="I7" s="79">
        <f>'H-Pass'!I7-'H-Pass'!D7+M7+P7</f>
        <v>0.05034722222222221</v>
      </c>
      <c r="J7" s="107">
        <f>'H-Pass'!J7-'H-Pass'!D7+M7+P7+R7</f>
        <v>0.06340277777777781</v>
      </c>
      <c r="L7" s="108">
        <f>'TEMPS-poissy'!E7-'TEMPS-poissy'!D7</f>
        <v>0.0011805555555555736</v>
      </c>
      <c r="M7" s="109">
        <f>'TEMPS-poissy'!F7</f>
        <v>0</v>
      </c>
      <c r="N7" s="110">
        <f aca="true" t="shared" si="0" ref="N7:N35">L7+M7</f>
        <v>0.0011805555555555736</v>
      </c>
      <c r="O7" s="108">
        <f>'TEMPS-poissy'!H7-'TEMPS-poissy'!G7</f>
        <v>0.0012615740740740677</v>
      </c>
      <c r="P7" s="51">
        <f>'TEMPS-poissy'!I7</f>
        <v>0</v>
      </c>
      <c r="Q7" s="111">
        <f aca="true" t="shared" si="1" ref="Q7:Q35">O7+P7</f>
        <v>0.0012615740740740677</v>
      </c>
      <c r="R7" s="112">
        <f aca="true" t="shared" si="2" ref="R7:R35">SUM(S7:Y7)</f>
        <v>0</v>
      </c>
      <c r="S7" s="113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5">
        <v>0</v>
      </c>
    </row>
    <row r="8" spans="2:25" ht="49.5" customHeight="1">
      <c r="B8" s="55">
        <f>'TEMPS-ponton'!B14</f>
        <v>2</v>
      </c>
      <c r="C8" s="116" t="str">
        <f>'TEMPS-ponton'!C14</f>
        <v>RCPM 2</v>
      </c>
      <c r="D8" s="104">
        <f>'H-Pass'!D8-'H-Pass'!D8</f>
        <v>0</v>
      </c>
      <c r="E8" s="83">
        <f>'H-Pass'!E8-'H-Pass'!D8</f>
        <v>0.009467592592592555</v>
      </c>
      <c r="F8" s="117">
        <f>'H-Pass'!F8-'H-Pass'!D8+M8</f>
        <v>0.022025462962962927</v>
      </c>
      <c r="G8" s="118">
        <f>'H-Pass'!G8-'H-Pass'!D8+M8</f>
        <v>0.03765046296296293</v>
      </c>
      <c r="H8" s="106">
        <f>'H-Pass'!H8-'H-Pass'!D8+M8</f>
        <v>0.04675925925925922</v>
      </c>
      <c r="I8" s="117">
        <f>'H-Pass'!I8-'H-Pass'!D8+M8+P8</f>
        <v>0.0602893518518518</v>
      </c>
      <c r="J8" s="119">
        <f>'H-Pass'!J8-'H-Pass'!D8+M8+P8+R8</f>
        <v>0.07557870370370368</v>
      </c>
      <c r="L8" s="108">
        <f>'TEMPS-poissy'!E8-'TEMPS-poissy'!D8</f>
        <v>0.0020486111111110983</v>
      </c>
      <c r="M8" s="109">
        <f>'TEMPS-poissy'!F8</f>
        <v>0</v>
      </c>
      <c r="N8" s="110">
        <f t="shared" si="0"/>
        <v>0.0020486111111110983</v>
      </c>
      <c r="O8" s="108">
        <f>'TEMPS-poissy'!H8-'TEMPS-poissy'!G8</f>
        <v>0.002106481481481459</v>
      </c>
      <c r="P8" s="51">
        <f>'TEMPS-poissy'!I8</f>
        <v>0</v>
      </c>
      <c r="Q8" s="111">
        <f t="shared" si="1"/>
        <v>0.002106481481481459</v>
      </c>
      <c r="R8" s="120">
        <f t="shared" si="2"/>
        <v>0</v>
      </c>
      <c r="S8" s="121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3">
        <v>0</v>
      </c>
    </row>
    <row r="9" spans="2:25" ht="49.5" customHeight="1">
      <c r="B9" s="55">
        <f>'TEMPS-ponton'!B15</f>
        <v>3</v>
      </c>
      <c r="C9" s="116" t="str">
        <f>'TEMPS-ponton'!C15</f>
        <v>RCPM 3</v>
      </c>
      <c r="D9" s="104">
        <f>'H-Pass'!D9-'H-Pass'!D9</f>
        <v>0</v>
      </c>
      <c r="E9" s="83">
        <f>'H-Pass'!E9-'H-Pass'!D9</f>
        <v>0.007326388888888924</v>
      </c>
      <c r="F9" s="117">
        <f>'H-Pass'!F9-'H-Pass'!D9+M9</f>
        <v>0.017002314814814845</v>
      </c>
      <c r="G9" s="118">
        <f>'H-Pass'!G9-'H-Pass'!D9+M9</f>
        <v>0.0294328703703704</v>
      </c>
      <c r="H9" s="124">
        <f>'H-Pass'!H9-'H-Pass'!D9+M9</f>
        <v>0.03642361111111114</v>
      </c>
      <c r="I9" s="117">
        <f>'H-Pass'!I9-'H-Pass'!D9+M9+P9</f>
        <v>0.04591435185185189</v>
      </c>
      <c r="J9" s="119">
        <f>'H-Pass'!J9-'H-Pass'!D9+M9+P9+R9</f>
        <v>0.057881944444444444</v>
      </c>
      <c r="L9" s="108">
        <f>'TEMPS-poissy'!E9-'TEMPS-poissy'!D9</f>
        <v>0.0013078703703703343</v>
      </c>
      <c r="M9" s="109">
        <f>'TEMPS-poissy'!F9</f>
        <v>0</v>
      </c>
      <c r="N9" s="110">
        <f t="shared" si="0"/>
        <v>0.0013078703703703343</v>
      </c>
      <c r="O9" s="108">
        <f>'TEMPS-poissy'!H9-'TEMPS-poissy'!G9</f>
        <v>0.0012499999999999734</v>
      </c>
      <c r="P9" s="51">
        <f>'TEMPS-poissy'!I9</f>
        <v>0</v>
      </c>
      <c r="Q9" s="111">
        <f t="shared" si="1"/>
        <v>0.0012499999999999734</v>
      </c>
      <c r="R9" s="120">
        <f t="shared" si="2"/>
        <v>0</v>
      </c>
      <c r="S9" s="121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3">
        <v>0</v>
      </c>
    </row>
    <row r="10" spans="2:25" ht="49.5" customHeight="1">
      <c r="B10" s="55">
        <f>'TEMPS-ponton'!B16</f>
        <v>4</v>
      </c>
      <c r="C10" s="116" t="str">
        <f>'TEMPS-ponton'!C16</f>
        <v>CNV</v>
      </c>
      <c r="D10" s="104">
        <f>'H-Pass'!D10-'H-Pass'!D10</f>
        <v>0</v>
      </c>
      <c r="E10" s="83">
        <f>'H-Pass'!E10-'H-Pass'!D10</f>
        <v>0.008194444444444449</v>
      </c>
      <c r="F10" s="117">
        <f>'H-Pass'!F10-'H-Pass'!D10+M10</f>
        <v>0.019722222222222252</v>
      </c>
      <c r="G10" s="118">
        <f>'H-Pass'!G10-'H-Pass'!D10+M10</f>
        <v>0.03337962962962965</v>
      </c>
      <c r="H10" s="124">
        <f>'H-Pass'!H10-'H-Pass'!D10+M10</f>
        <v>0.04135416666666669</v>
      </c>
      <c r="I10" s="117">
        <f>'H-Pass'!I10-'H-Pass'!D10+M10+P10</f>
        <v>0.05283564814814817</v>
      </c>
      <c r="J10" s="119">
        <f>'H-Pass'!J10-'H-Pass'!D10+M10+P10+R10</f>
        <v>0.06627314814814816</v>
      </c>
      <c r="L10" s="108">
        <f>'TEMPS-poissy'!E10-'TEMPS-poissy'!D10</f>
        <v>0.0018055555555555602</v>
      </c>
      <c r="M10" s="109">
        <f>'TEMPS-poissy'!F10</f>
        <v>0</v>
      </c>
      <c r="N10" s="110">
        <f t="shared" si="0"/>
        <v>0.0018055555555555602</v>
      </c>
      <c r="O10" s="108">
        <f>'TEMPS-poissy'!H10-'TEMPS-poissy'!G10</f>
        <v>0.0017245370370370106</v>
      </c>
      <c r="P10" s="51">
        <f>'TEMPS-poissy'!I10</f>
        <v>0</v>
      </c>
      <c r="Q10" s="111">
        <f t="shared" si="1"/>
        <v>0.0017245370370370106</v>
      </c>
      <c r="R10" s="120">
        <f t="shared" si="2"/>
        <v>0</v>
      </c>
      <c r="S10" s="121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3">
        <v>0</v>
      </c>
    </row>
    <row r="11" spans="2:25" ht="49.5" customHeight="1">
      <c r="B11" s="55">
        <f>'TEMPS-ponton'!B17</f>
        <v>5</v>
      </c>
      <c r="C11" s="116" t="str">
        <f>'TEMPS-ponton'!C17</f>
        <v>ACVP 6</v>
      </c>
      <c r="D11" s="104">
        <f>'H-Pass'!D11-'H-Pass'!D11</f>
        <v>0</v>
      </c>
      <c r="E11" s="83">
        <f>'H-Pass'!E11-'H-Pass'!D11</f>
        <v>0.008865740740740702</v>
      </c>
      <c r="F11" s="117">
        <f>'H-Pass'!F11-'H-Pass'!D11+M11</f>
        <v>0.020370370370370372</v>
      </c>
      <c r="G11" s="118">
        <f>'H-Pass'!G11-'H-Pass'!D11+M11</f>
        <v>0.035150462962962925</v>
      </c>
      <c r="H11" s="124">
        <f>'H-Pass'!H11-'H-Pass'!D11+M11</f>
        <v>0.04376157407407405</v>
      </c>
      <c r="I11" s="117">
        <f>'H-Pass'!I11-'H-Pass'!D11+M11+P11</f>
        <v>0.05636574074074069</v>
      </c>
      <c r="J11" s="119">
        <f>'H-Pass'!J11-'H-Pass'!D11+M11+P11+R11</f>
        <v>0.07037037037037036</v>
      </c>
      <c r="L11" s="108">
        <f>'TEMPS-poissy'!E11-'TEMPS-poissy'!D11</f>
        <v>0.001493055555555567</v>
      </c>
      <c r="M11" s="109">
        <f>'TEMPS-poissy'!F11</f>
        <v>0</v>
      </c>
      <c r="N11" s="110">
        <f t="shared" si="0"/>
        <v>0.001493055555555567</v>
      </c>
      <c r="O11" s="108">
        <f>'TEMPS-poissy'!H11-'TEMPS-poissy'!G11</f>
        <v>0.0014236111111111116</v>
      </c>
      <c r="P11" s="51">
        <f>'TEMPS-poissy'!I11</f>
        <v>0</v>
      </c>
      <c r="Q11" s="111">
        <f t="shared" si="1"/>
        <v>0.0014236111111111116</v>
      </c>
      <c r="R11" s="120">
        <f t="shared" si="2"/>
        <v>0</v>
      </c>
      <c r="S11" s="121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3">
        <v>0</v>
      </c>
    </row>
    <row r="12" spans="2:25" ht="49.5" customHeight="1">
      <c r="B12" s="55">
        <f>'TEMPS-ponton'!B18</f>
        <v>6</v>
      </c>
      <c r="C12" s="116" t="str">
        <f>'TEMPS-ponton'!C18</f>
        <v>ACVP 2</v>
      </c>
      <c r="D12" s="104">
        <f>'H-Pass'!D12-'H-Pass'!D12</f>
        <v>0</v>
      </c>
      <c r="E12" s="83">
        <f>'H-Pass'!E12-'H-Pass'!D12</f>
        <v>0.009178240740740695</v>
      </c>
      <c r="F12" s="117">
        <f>'H-Pass'!F12-'H-Pass'!D12+M12</f>
        <v>0.020590277777777777</v>
      </c>
      <c r="G12" s="118">
        <f>'H-Pass'!G12-'H-Pass'!D12+M12</f>
        <v>0.035497685185185146</v>
      </c>
      <c r="H12" s="124">
        <f>'H-Pass'!H12-'H-Pass'!D12+M12</f>
        <v>0.04444444444444445</v>
      </c>
      <c r="I12" s="117">
        <f>'H-Pass'!I12-'H-Pass'!D12+M12+P12</f>
        <v>0.05685185185185182</v>
      </c>
      <c r="J12" s="119">
        <f>'H-Pass'!J12-'H-Pass'!D12+M12+P12+R12</f>
        <v>0.07210648148148147</v>
      </c>
      <c r="L12" s="108">
        <f>'TEMPS-poissy'!E12-'TEMPS-poissy'!D12</f>
        <v>0.0014120370370370727</v>
      </c>
      <c r="M12" s="109">
        <f>'TEMPS-poissy'!F12</f>
        <v>0</v>
      </c>
      <c r="N12" s="110">
        <f t="shared" si="0"/>
        <v>0.0014120370370370727</v>
      </c>
      <c r="O12" s="108">
        <f>'TEMPS-poissy'!H12-'TEMPS-poissy'!G12</f>
        <v>0.001932870370370321</v>
      </c>
      <c r="P12" s="51">
        <f>'TEMPS-poissy'!I12</f>
        <v>0</v>
      </c>
      <c r="Q12" s="111">
        <f t="shared" si="1"/>
        <v>0.001932870370370321</v>
      </c>
      <c r="R12" s="120">
        <f t="shared" si="2"/>
        <v>0</v>
      </c>
      <c r="S12" s="121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3">
        <v>0</v>
      </c>
    </row>
    <row r="13" spans="2:25" ht="49.5" customHeight="1">
      <c r="B13" s="55">
        <f>'TEMPS-ponton'!B19</f>
        <v>7</v>
      </c>
      <c r="C13" s="116" t="str">
        <f>'TEMPS-ponton'!C19</f>
        <v>RSCC 1</v>
      </c>
      <c r="D13" s="104">
        <f>'H-Pass'!D13-'H-Pass'!D13</f>
        <v>0</v>
      </c>
      <c r="E13" s="83">
        <f>'H-Pass'!E13-'H-Pass'!D13</f>
        <v>0.007870370370370416</v>
      </c>
      <c r="F13" s="117">
        <f>'H-Pass'!F13-'H-Pass'!D13+M13</f>
        <v>0.017974537037037053</v>
      </c>
      <c r="G13" s="118">
        <f>'H-Pass'!G13-'H-Pass'!D13+M13</f>
        <v>0.031018518518518556</v>
      </c>
      <c r="H13" s="124">
        <f>'H-Pass'!H13-'H-Pass'!D13+M13</f>
        <v>0.039016203703703733</v>
      </c>
      <c r="I13" s="117">
        <f>'H-Pass'!I13-'H-Pass'!D13+M13+P13</f>
        <v>0.04969907407407409</v>
      </c>
      <c r="J13" s="119">
        <f>'H-Pass'!J13-'H-Pass'!D13+M13+P13+R13</f>
        <v>0.06292824074074077</v>
      </c>
      <c r="L13" s="108">
        <f>'TEMPS-poissy'!E13-'TEMPS-poissy'!D13</f>
        <v>0.0013425925925926174</v>
      </c>
      <c r="M13" s="109">
        <f>'TEMPS-poissy'!F13</f>
        <v>0</v>
      </c>
      <c r="N13" s="110">
        <f t="shared" si="0"/>
        <v>0.0013425925925926174</v>
      </c>
      <c r="O13" s="108">
        <f>'TEMPS-poissy'!H13-'TEMPS-poissy'!G13</f>
        <v>0.0012384259259259345</v>
      </c>
      <c r="P13" s="51">
        <f>'TEMPS-poissy'!I13</f>
        <v>0</v>
      </c>
      <c r="Q13" s="111">
        <f t="shared" si="1"/>
        <v>0.0012384259259259345</v>
      </c>
      <c r="R13" s="120">
        <f t="shared" si="2"/>
        <v>0</v>
      </c>
      <c r="S13" s="121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3">
        <v>0</v>
      </c>
    </row>
    <row r="14" spans="2:25" ht="49.5" customHeight="1">
      <c r="B14" s="55">
        <f>'TEMPS-ponton'!B20</f>
        <v>8</v>
      </c>
      <c r="C14" s="116" t="str">
        <f>'TEMPS-ponton'!C20</f>
        <v>ACVP 3</v>
      </c>
      <c r="D14" s="104">
        <f>'H-Pass'!D14-'H-Pass'!D14</f>
        <v>0</v>
      </c>
      <c r="E14" s="83">
        <f>'H-Pass'!E14-'H-Pass'!D14</f>
        <v>0.0078125</v>
      </c>
      <c r="F14" s="117">
        <f>'H-Pass'!F14-'H-Pass'!D14+M14</f>
        <v>0.01800925925925928</v>
      </c>
      <c r="G14" s="118">
        <f>'H-Pass'!G14-'H-Pass'!D14+M14</f>
        <v>0.030937500000000007</v>
      </c>
      <c r="H14" s="124">
        <f>'H-Pass'!H14-'H-Pass'!D14+M14</f>
        <v>0.03894675925925928</v>
      </c>
      <c r="I14" s="117">
        <f>'H-Pass'!I14-'H-Pass'!D14+M14+P14</f>
        <v>0.049826388888888906</v>
      </c>
      <c r="J14" s="119">
        <f>'H-Pass'!J14-'H-Pass'!D14+M14+P14+R14</f>
        <v>0.0627199074074074</v>
      </c>
      <c r="L14" s="108">
        <f>'TEMPS-poissy'!E14-'TEMPS-poissy'!D14</f>
        <v>0.0014814814814814725</v>
      </c>
      <c r="M14" s="109">
        <f>'TEMPS-poissy'!F14</f>
        <v>0</v>
      </c>
      <c r="N14" s="110">
        <f t="shared" si="0"/>
        <v>0.0014814814814814725</v>
      </c>
      <c r="O14" s="108">
        <f>'TEMPS-poissy'!H14-'TEMPS-poissy'!G14</f>
        <v>0.0014467592592592449</v>
      </c>
      <c r="P14" s="51">
        <f>'TEMPS-poissy'!I14</f>
        <v>0</v>
      </c>
      <c r="Q14" s="111">
        <f t="shared" si="1"/>
        <v>0.0014467592592592449</v>
      </c>
      <c r="R14" s="120">
        <f t="shared" si="2"/>
        <v>0</v>
      </c>
      <c r="S14" s="121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3">
        <v>0</v>
      </c>
    </row>
    <row r="15" spans="2:25" ht="49.5" customHeight="1">
      <c r="B15" s="55">
        <f>'TEMPS-ponton'!B21</f>
        <v>9</v>
      </c>
      <c r="C15" s="103" t="str">
        <f>'TEMPS-ponton'!C21</f>
        <v>SNO 1</v>
      </c>
      <c r="D15" s="104">
        <f>'H-Pass'!D15-'H-Pass'!D15</f>
        <v>0</v>
      </c>
      <c r="E15" s="83">
        <f>'H-Pass'!E15-'H-Pass'!D15</f>
        <v>0.008946759259259252</v>
      </c>
      <c r="F15" s="117">
        <f>'H-Pass'!F15-'H-Pass'!D15+M15</f>
        <v>0.020138888888888873</v>
      </c>
      <c r="G15" s="118">
        <f>'H-Pass'!G15-'H-Pass'!D15+M15</f>
        <v>0.03474537037037034</v>
      </c>
      <c r="H15" s="124">
        <f>'H-Pass'!H15-'H-Pass'!D15+M15</f>
        <v>0.043391203703703696</v>
      </c>
      <c r="I15" s="117">
        <f>'H-Pass'!I15-'H-Pass'!D15+M15+P15</f>
        <v>0.05503472222222222</v>
      </c>
      <c r="J15" s="119">
        <f>'H-Pass'!J15-'H-Pass'!D15+M15+P15+R15</f>
        <v>0.06950231481481484</v>
      </c>
      <c r="L15" s="108">
        <f>'TEMPS-poissy'!E15-'TEMPS-poissy'!D15</f>
        <v>0.0016319444444444775</v>
      </c>
      <c r="M15" s="109">
        <f>'TEMPS-poissy'!F15</f>
        <v>0</v>
      </c>
      <c r="N15" s="110">
        <f t="shared" si="0"/>
        <v>0.0016319444444444775</v>
      </c>
      <c r="O15" s="108">
        <f>'TEMPS-poissy'!H15-'TEMPS-poissy'!G15</f>
        <v>0.0016550925925926108</v>
      </c>
      <c r="P15" s="51">
        <f>'TEMPS-poissy'!I15</f>
        <v>0</v>
      </c>
      <c r="Q15" s="111">
        <f t="shared" si="1"/>
        <v>0.0016550925925926108</v>
      </c>
      <c r="R15" s="120">
        <f t="shared" si="2"/>
        <v>0</v>
      </c>
      <c r="S15" s="121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3">
        <v>0</v>
      </c>
    </row>
    <row r="16" spans="2:25" ht="49.5" customHeight="1">
      <c r="B16" s="55">
        <f>'TEMPS-ponton'!B22</f>
        <v>10</v>
      </c>
      <c r="C16" s="116" t="str">
        <f>'TEMPS-ponton'!C22</f>
        <v>Polytechnique 4</v>
      </c>
      <c r="D16" s="104">
        <f>'H-Pass'!D16-'H-Pass'!D16</f>
        <v>0</v>
      </c>
      <c r="E16" s="83">
        <f>'H-Pass'!E16-'H-Pass'!D16</f>
        <v>0.008425925925925948</v>
      </c>
      <c r="F16" s="117">
        <f>'H-Pass'!F16-'H-Pass'!D16+M16</f>
        <v>0.01883101851851854</v>
      </c>
      <c r="G16" s="118">
        <f>'H-Pass'!G16-'H-Pass'!D16+M16</f>
        <v>0.03203703703703703</v>
      </c>
      <c r="H16" s="124">
        <f>'H-Pass'!H16-'H-Pass'!D16+M16</f>
        <v>0.04021990740740744</v>
      </c>
      <c r="I16" s="117">
        <f>'H-Pass'!I16-'H-Pass'!D16+M16+P16</f>
        <v>0.05130787037037038</v>
      </c>
      <c r="J16" s="119">
        <f>'H-Pass'!J16-'H-Pass'!D16+M16+P16+R16</f>
        <v>0.06427083333333333</v>
      </c>
      <c r="L16" s="108">
        <f>'TEMPS-poissy'!E16-'TEMPS-poissy'!D16</f>
        <v>0.0017013888888888773</v>
      </c>
      <c r="M16" s="109">
        <f>'TEMPS-poissy'!F16</f>
        <v>0</v>
      </c>
      <c r="N16" s="110">
        <f t="shared" si="0"/>
        <v>0.0017013888888888773</v>
      </c>
      <c r="O16" s="108">
        <f>'TEMPS-poissy'!H16-'TEMPS-poissy'!G16</f>
        <v>0.0014930555555555114</v>
      </c>
      <c r="P16" s="51">
        <f>'TEMPS-poissy'!I16</f>
        <v>0</v>
      </c>
      <c r="Q16" s="111">
        <f t="shared" si="1"/>
        <v>0.0014930555555555114</v>
      </c>
      <c r="R16" s="120">
        <f t="shared" si="2"/>
        <v>0</v>
      </c>
      <c r="S16" s="121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3">
        <v>0</v>
      </c>
    </row>
    <row r="17" spans="2:25" ht="49.5" customHeight="1">
      <c r="B17" s="55">
        <f>'TEMPS-ponton'!B23</f>
        <v>11</v>
      </c>
      <c r="C17" s="116" t="str">
        <f>'TEMPS-ponton'!C23</f>
        <v>AMMH</v>
      </c>
      <c r="D17" s="104">
        <f>'H-Pass'!D17-'H-Pass'!D17</f>
        <v>0</v>
      </c>
      <c r="E17" s="83">
        <f>'H-Pass'!E17-'H-Pass'!D17</f>
        <v>0.00854166666666667</v>
      </c>
      <c r="F17" s="117">
        <f>'H-Pass'!F17-'H-Pass'!D17+M17</f>
        <v>0.019930555555555562</v>
      </c>
      <c r="G17" s="118">
        <f>'H-Pass'!G17-'H-Pass'!D17+M17</f>
        <v>0.03368055555555555</v>
      </c>
      <c r="H17" s="124">
        <f>'H-Pass'!H17-'H-Pass'!D17+M17</f>
        <v>0.04144675925925928</v>
      </c>
      <c r="I17" s="117">
        <f>'H-Pass'!I17-'H-Pass'!D17+M17+P17</f>
        <v>0.05243055555555559</v>
      </c>
      <c r="J17" s="119">
        <f>'H-Pass'!J17-'H-Pass'!D17+M17+P17+R17</f>
        <v>0.06550925925925927</v>
      </c>
      <c r="L17" s="108">
        <f>'TEMPS-poissy'!E17-'TEMPS-poissy'!D17</f>
        <v>0.0019444444444444708</v>
      </c>
      <c r="M17" s="109">
        <f>'TEMPS-poissy'!F17</f>
        <v>0</v>
      </c>
      <c r="N17" s="110">
        <f t="shared" si="0"/>
        <v>0.0019444444444444708</v>
      </c>
      <c r="O17" s="108">
        <f>'TEMPS-poissy'!H17-'TEMPS-poissy'!G17</f>
        <v>0.0016435185185185164</v>
      </c>
      <c r="P17" s="51">
        <f>'TEMPS-poissy'!I17</f>
        <v>0</v>
      </c>
      <c r="Q17" s="111">
        <f t="shared" si="1"/>
        <v>0.0016435185185185164</v>
      </c>
      <c r="R17" s="120">
        <f t="shared" si="2"/>
        <v>0</v>
      </c>
      <c r="S17" s="121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3">
        <v>0</v>
      </c>
    </row>
    <row r="18" spans="2:25" ht="49.5" customHeight="1">
      <c r="B18" s="55">
        <f>'TEMPS-ponton'!B24</f>
        <v>12</v>
      </c>
      <c r="C18" s="116" t="str">
        <f>'TEMPS-ponton'!C24</f>
        <v>RCPM 5</v>
      </c>
      <c r="D18" s="104">
        <f>'H-Pass'!D18-'H-Pass'!D18</f>
        <v>0</v>
      </c>
      <c r="E18" s="83">
        <f>'H-Pass'!E18-'H-Pass'!D18</f>
        <v>0.009131944444444484</v>
      </c>
      <c r="F18" s="117">
        <f>'H-Pass'!F18-'H-Pass'!D18+M18</f>
        <v>0.02113425925925927</v>
      </c>
      <c r="G18" s="118">
        <f>'H-Pass'!G18-'H-Pass'!D18+M18</f>
        <v>0.035868055555555556</v>
      </c>
      <c r="H18" s="124">
        <f>'H-Pass'!H18-'H-Pass'!D18+M18</f>
        <v>0.04467592592592595</v>
      </c>
      <c r="I18" s="117">
        <f>'H-Pass'!I18-'H-Pass'!D18+M18+P18</f>
        <v>0.05619212962962966</v>
      </c>
      <c r="J18" s="119">
        <f>'H-Pass'!J18-'H-Pass'!D18+M18+P18+R18</f>
        <v>0.07069444444444445</v>
      </c>
      <c r="L18" s="108">
        <f>'TEMPS-poissy'!E18-'TEMPS-poissy'!D18</f>
        <v>0.0019328703703703765</v>
      </c>
      <c r="M18" s="109">
        <f>'TEMPS-poissy'!F18</f>
        <v>0</v>
      </c>
      <c r="N18" s="110">
        <f t="shared" si="0"/>
        <v>0.0019328703703703765</v>
      </c>
      <c r="O18" s="108">
        <f>'TEMPS-poissy'!H18-'TEMPS-poissy'!G18</f>
        <v>0.0015046296296296058</v>
      </c>
      <c r="P18" s="51">
        <f>'TEMPS-poissy'!I18</f>
        <v>0</v>
      </c>
      <c r="Q18" s="111">
        <f t="shared" si="1"/>
        <v>0.0015046296296296058</v>
      </c>
      <c r="R18" s="120">
        <f t="shared" si="2"/>
        <v>0</v>
      </c>
      <c r="S18" s="121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3">
        <v>0</v>
      </c>
    </row>
    <row r="19" spans="2:25" ht="49.5" customHeight="1">
      <c r="B19" s="55">
        <f>'TEMPS-ponton'!B25</f>
        <v>13</v>
      </c>
      <c r="C19" s="116" t="str">
        <f>'TEMPS-ponton'!C25</f>
        <v>ANFA 2</v>
      </c>
      <c r="D19" s="104">
        <f>'H-Pass'!D19-'H-Pass'!D19</f>
        <v>0</v>
      </c>
      <c r="E19" s="83">
        <f>'H-Pass'!E19-'H-Pass'!D19</f>
        <v>0.009537037037037066</v>
      </c>
      <c r="F19" s="117">
        <f>'H-Pass'!F19-'H-Pass'!D19+M19</f>
        <v>0.02146990740740745</v>
      </c>
      <c r="G19" s="118">
        <f>'H-Pass'!G19-'H-Pass'!D19+M19</f>
        <v>0.036828703703703725</v>
      </c>
      <c r="H19" s="124">
        <f>'H-Pass'!H19-'H-Pass'!D19+M19</f>
        <v>0.04620370370370375</v>
      </c>
      <c r="I19" s="117">
        <f>'H-Pass'!I19-'H-Pass'!D19+M19+P19</f>
        <v>0.05833333333333335</v>
      </c>
      <c r="J19" s="119">
        <f>'H-Pass'!J19-'H-Pass'!D19+M19+P19+R19</f>
        <v>0.07353009259259263</v>
      </c>
      <c r="L19" s="108">
        <f>'TEMPS-poissy'!E19-'TEMPS-poissy'!D19</f>
        <v>0.0015972222222221943</v>
      </c>
      <c r="M19" s="109">
        <f>'TEMPS-poissy'!F19</f>
        <v>0</v>
      </c>
      <c r="N19" s="110">
        <f t="shared" si="0"/>
        <v>0.0015972222222221943</v>
      </c>
      <c r="O19" s="108">
        <f>'TEMPS-poissy'!H19-'TEMPS-poissy'!G19</f>
        <v>0.001678240740740744</v>
      </c>
      <c r="P19" s="51">
        <f>'TEMPS-poissy'!I19</f>
        <v>0</v>
      </c>
      <c r="Q19" s="111">
        <f t="shared" si="1"/>
        <v>0.001678240740740744</v>
      </c>
      <c r="R19" s="120">
        <f t="shared" si="2"/>
        <v>0</v>
      </c>
      <c r="S19" s="121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3">
        <v>0</v>
      </c>
    </row>
    <row r="20" spans="2:25" ht="49.5" customHeight="1">
      <c r="B20" s="55">
        <f>'TEMPS-ponton'!B26</f>
        <v>14</v>
      </c>
      <c r="C20" s="116" t="str">
        <f>'TEMPS-ponton'!C26</f>
        <v>RSCC 3</v>
      </c>
      <c r="D20" s="104">
        <f>'H-Pass'!D20-'H-Pass'!D20</f>
        <v>0</v>
      </c>
      <c r="E20" s="83">
        <f>'H-Pass'!E20-'H-Pass'!D20</f>
        <v>0.009085648148148107</v>
      </c>
      <c r="F20" s="117">
        <f>'H-Pass'!F20-'H-Pass'!D20+M20</f>
        <v>0.02096064814814813</v>
      </c>
      <c r="G20" s="118">
        <f>'H-Pass'!G20-'H-Pass'!D20+M20</f>
        <v>0.03542824074074069</v>
      </c>
      <c r="H20" s="124">
        <f>'H-Pass'!H20-'H-Pass'!D20+M20</f>
        <v>0.04408564814814814</v>
      </c>
      <c r="I20" s="117">
        <f>'H-Pass'!I20-'H-Pass'!D20+M20+P20</f>
        <v>0.055844907407407385</v>
      </c>
      <c r="J20" s="119">
        <f>'H-Pass'!J20-'H-Pass'!D20+M20+P20+R20</f>
        <v>0.07025462962962958</v>
      </c>
      <c r="L20" s="108">
        <f>'TEMPS-poissy'!E20-'TEMPS-poissy'!D20</f>
        <v>0.0015277777777777946</v>
      </c>
      <c r="M20" s="109">
        <f>'TEMPS-poissy'!F20</f>
        <v>0</v>
      </c>
      <c r="N20" s="110">
        <f t="shared" si="0"/>
        <v>0.0015277777777777946</v>
      </c>
      <c r="O20" s="108">
        <f>'TEMPS-poissy'!H20-'TEMPS-poissy'!G20</f>
        <v>0.0015046296296296058</v>
      </c>
      <c r="P20" s="51">
        <f>'TEMPS-poissy'!I20</f>
        <v>0</v>
      </c>
      <c r="Q20" s="111">
        <f t="shared" si="1"/>
        <v>0.0015046296296296058</v>
      </c>
      <c r="R20" s="120">
        <f t="shared" si="2"/>
        <v>0</v>
      </c>
      <c r="S20" s="121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3">
        <v>0</v>
      </c>
    </row>
    <row r="21" spans="2:25" ht="49.5" customHeight="1">
      <c r="B21" s="55">
        <f>'TEMPS-ponton'!B27</f>
        <v>15</v>
      </c>
      <c r="C21" s="116" t="str">
        <f>'TEMPS-ponton'!C27</f>
        <v>ANFA 1</v>
      </c>
      <c r="D21" s="104">
        <f>'H-Pass'!D21-'H-Pass'!D21</f>
        <v>0</v>
      </c>
      <c r="E21" s="83">
        <f>'H-Pass'!E21-'H-Pass'!D21</f>
        <v>0.01020833333333332</v>
      </c>
      <c r="F21" s="117">
        <f>'H-Pass'!F21-'H-Pass'!D21+M21</f>
        <v>0.02280092592592592</v>
      </c>
      <c r="G21" s="118">
        <f>'H-Pass'!G21-'H-Pass'!D21+M21</f>
        <v>0.03909722222222223</v>
      </c>
      <c r="H21" s="124">
        <f>'H-Pass'!H21-'H-Pass'!D21+M21</f>
        <v>0.04884259259259255</v>
      </c>
      <c r="I21" s="117">
        <f>'H-Pass'!I21-'H-Pass'!D21+M21+P21</f>
        <v>0.06221064814814814</v>
      </c>
      <c r="J21" s="119">
        <f>'H-Pass'!J21-'H-Pass'!D21+M21+P21+R21</f>
        <v>0.07878472222222221</v>
      </c>
      <c r="L21" s="108">
        <f>'TEMPS-poissy'!E21-'TEMPS-poissy'!D21</f>
        <v>0.0018171296296295991</v>
      </c>
      <c r="M21" s="109">
        <f>'TEMPS-poissy'!F21</f>
        <v>0</v>
      </c>
      <c r="N21" s="110">
        <f t="shared" si="0"/>
        <v>0.0018171296296295991</v>
      </c>
      <c r="O21" s="108">
        <f>'TEMPS-poissy'!H21-'TEMPS-poissy'!G21</f>
        <v>0.0017013888888889328</v>
      </c>
      <c r="P21" s="51">
        <f>'TEMPS-poissy'!I21</f>
        <v>0</v>
      </c>
      <c r="Q21" s="111">
        <f t="shared" si="1"/>
        <v>0.0017013888888889328</v>
      </c>
      <c r="R21" s="120">
        <f t="shared" si="2"/>
        <v>0</v>
      </c>
      <c r="S21" s="121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3">
        <v>0</v>
      </c>
    </row>
    <row r="22" spans="2:25" ht="49.5" customHeight="1">
      <c r="B22" s="55">
        <f>'TEMPS-ponton'!B28</f>
        <v>16</v>
      </c>
      <c r="C22" s="116" t="str">
        <f>'TEMPS-ponton'!C28</f>
        <v>CAC</v>
      </c>
      <c r="D22" s="104">
        <f>'H-Pass'!D22-'H-Pass'!D22</f>
        <v>0</v>
      </c>
      <c r="E22" s="83">
        <f>'H-Pass'!E22-'H-Pass'!D22</f>
        <v>0.009548611111111105</v>
      </c>
      <c r="F22" s="117">
        <f>'H-Pass'!F22-'H-Pass'!D22+M22</f>
        <v>0.021226851851851858</v>
      </c>
      <c r="G22" s="118">
        <f>'H-Pass'!G22-'H-Pass'!D22+M22</f>
        <v>0.03569444444444442</v>
      </c>
      <c r="H22" s="124">
        <f>'H-Pass'!H22-'H-Pass'!D22+M22</f>
        <v>0.04464120370370367</v>
      </c>
      <c r="I22" s="117">
        <f>'H-Pass'!I22-'H-Pass'!D22+M22+P22</f>
        <v>0.0564351851851852</v>
      </c>
      <c r="J22" s="119">
        <f>'H-Pass'!J22-'H-Pass'!D22+M22+P22+R22</f>
        <v>0.07090277777777776</v>
      </c>
      <c r="L22" s="108">
        <f>'TEMPS-poissy'!E22-'TEMPS-poissy'!D22</f>
        <v>0.001678240740740744</v>
      </c>
      <c r="M22" s="109">
        <f>'TEMPS-poissy'!F22</f>
        <v>0</v>
      </c>
      <c r="N22" s="110">
        <f t="shared" si="0"/>
        <v>0.001678240740740744</v>
      </c>
      <c r="O22" s="108">
        <f>'TEMPS-poissy'!H22-'TEMPS-poissy'!G22</f>
        <v>0.001782407407407427</v>
      </c>
      <c r="P22" s="51">
        <f>'TEMPS-poissy'!I22</f>
        <v>0</v>
      </c>
      <c r="Q22" s="111">
        <f t="shared" si="1"/>
        <v>0.001782407407407427</v>
      </c>
      <c r="R22" s="120">
        <f t="shared" si="2"/>
        <v>0</v>
      </c>
      <c r="S22" s="121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3">
        <v>0</v>
      </c>
    </row>
    <row r="23" spans="2:25" ht="49.5" customHeight="1">
      <c r="B23" s="55">
        <f>'TEMPS-ponton'!B29</f>
        <v>17</v>
      </c>
      <c r="C23" s="116" t="str">
        <f>'TEMPS-ponton'!C29</f>
        <v>RCPM 4</v>
      </c>
      <c r="D23" s="104">
        <f>'H-Pass'!D23-'H-Pass'!D23</f>
        <v>0</v>
      </c>
      <c r="E23" s="83">
        <f>'H-Pass'!E23-'H-Pass'!D23</f>
        <v>0.02451388888888889</v>
      </c>
      <c r="F23" s="117">
        <f>'H-Pass'!F23-'H-Pass'!D23+M23</f>
        <v>0.034849537037037026</v>
      </c>
      <c r="G23" s="118">
        <f>'H-Pass'!G23-'H-Pass'!D23+M23</f>
        <v>0.04791666666666666</v>
      </c>
      <c r="H23" s="124">
        <f>'H-Pass'!H23-'H-Pass'!D23+M23</f>
        <v>0.05679398148148146</v>
      </c>
      <c r="I23" s="117">
        <f>'H-Pass'!I23-'H-Pass'!D23+M23+P23</f>
        <v>0.06708333333333333</v>
      </c>
      <c r="J23" s="119">
        <f>'H-Pass'!J23-'H-Pass'!D23+M23+P23+R23</f>
        <v>0.08003472222222224</v>
      </c>
      <c r="L23" s="108">
        <f>'TEMPS-poissy'!E23-'TEMPS-poissy'!D23</f>
        <v>0.001145833333333346</v>
      </c>
      <c r="M23" s="109">
        <f>'TEMPS-poissy'!F23</f>
        <v>0</v>
      </c>
      <c r="N23" s="110">
        <f t="shared" si="0"/>
        <v>0.001145833333333346</v>
      </c>
      <c r="O23" s="108">
        <f>'TEMPS-poissy'!H23-'TEMPS-poissy'!G23</f>
        <v>0.0010648148148148517</v>
      </c>
      <c r="P23" s="51">
        <f>'TEMPS-poissy'!I23</f>
        <v>0</v>
      </c>
      <c r="Q23" s="111">
        <f t="shared" si="1"/>
        <v>0.0010648148148148517</v>
      </c>
      <c r="R23" s="120">
        <f t="shared" si="2"/>
        <v>0</v>
      </c>
      <c r="S23" s="121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3">
        <v>0</v>
      </c>
    </row>
    <row r="24" spans="2:25" ht="49.5" customHeight="1">
      <c r="B24" s="55">
        <f>'TEMPS-ponton'!B30</f>
        <v>18</v>
      </c>
      <c r="C24" s="116" t="str">
        <f>'TEMPS-ponton'!C30</f>
        <v>ACVP 4</v>
      </c>
      <c r="D24" s="104">
        <f>'H-Pass'!D24-'H-Pass'!D24</f>
        <v>0</v>
      </c>
      <c r="E24" s="83">
        <f>'H-Pass'!E24-'H-Pass'!D24</f>
        <v>0.008402777777777759</v>
      </c>
      <c r="F24" s="117">
        <f>'H-Pass'!F24-'H-Pass'!D24+M24</f>
        <v>0.01915509259259257</v>
      </c>
      <c r="G24" s="118">
        <f>'H-Pass'!G24-'H-Pass'!D24+M24</f>
        <v>0.03296296296296297</v>
      </c>
      <c r="H24" s="124">
        <f>'H-Pass'!H24-'H-Pass'!D24+M24</f>
        <v>0.041469907407407414</v>
      </c>
      <c r="I24" s="117">
        <f>'H-Pass'!I24-'H-Pass'!D24+M24+P24</f>
        <v>0.05305555555555558</v>
      </c>
      <c r="J24" s="119">
        <f>'H-Pass'!J24-'H-Pass'!D24+M24+P24+R24</f>
        <v>0.06756944444444446</v>
      </c>
      <c r="L24" s="108">
        <f>'TEMPS-poissy'!E24-'TEMPS-poissy'!D24</f>
        <v>0.0012500000000000289</v>
      </c>
      <c r="M24" s="109">
        <f>'TEMPS-poissy'!F24</f>
        <v>0</v>
      </c>
      <c r="N24" s="110">
        <f t="shared" si="0"/>
        <v>0.0012500000000000289</v>
      </c>
      <c r="O24" s="108">
        <f>'TEMPS-poissy'!H24-'TEMPS-poissy'!G24</f>
        <v>0.001574074074074061</v>
      </c>
      <c r="P24" s="51">
        <f>'TEMPS-poissy'!I24</f>
        <v>0</v>
      </c>
      <c r="Q24" s="111">
        <f t="shared" si="1"/>
        <v>0.001574074074074061</v>
      </c>
      <c r="R24" s="120">
        <f t="shared" si="2"/>
        <v>0</v>
      </c>
      <c r="S24" s="121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3">
        <v>0</v>
      </c>
    </row>
    <row r="25" spans="2:25" ht="49.5" customHeight="1">
      <c r="B25" s="55">
        <f>'TEMPS-ponton'!B31</f>
        <v>19</v>
      </c>
      <c r="C25" s="116" t="str">
        <f>'TEMPS-ponton'!C31</f>
        <v>Polytechnique 2</v>
      </c>
      <c r="D25" s="104">
        <f>'H-Pass'!D25-'H-Pass'!D25</f>
        <v>0</v>
      </c>
      <c r="E25" s="83">
        <f>'H-Pass'!E25-'H-Pass'!D25</f>
        <v>0.007581018518518501</v>
      </c>
      <c r="F25" s="117">
        <f>'H-Pass'!F25-'H-Pass'!D25+M25</f>
        <v>0.0171412037037037</v>
      </c>
      <c r="G25" s="118">
        <f>'H-Pass'!G25-'H-Pass'!D25+M25</f>
        <v>0.029780092592592622</v>
      </c>
      <c r="H25" s="124">
        <f>'H-Pass'!H25-'H-Pass'!D25+M25</f>
        <v>0.03740740740740739</v>
      </c>
      <c r="I25" s="117">
        <f>'H-Pass'!I25-'H-Pass'!D25+M25+P25</f>
        <v>0.047384259259259265</v>
      </c>
      <c r="J25" s="119">
        <f>'H-Pass'!J25-'H-Pass'!D25+M25+P25+R25</f>
        <v>0.060208333333333364</v>
      </c>
      <c r="L25" s="108">
        <f>'TEMPS-poissy'!E25-'TEMPS-poissy'!D25</f>
        <v>0.001134259259259307</v>
      </c>
      <c r="M25" s="109">
        <f>'TEMPS-poissy'!F25</f>
        <v>0</v>
      </c>
      <c r="N25" s="110">
        <f t="shared" si="0"/>
        <v>0.001134259259259307</v>
      </c>
      <c r="O25" s="108">
        <f>'TEMPS-poissy'!H25-'TEMPS-poissy'!G25</f>
        <v>0.0012500000000000289</v>
      </c>
      <c r="P25" s="51">
        <f>'TEMPS-poissy'!I25</f>
        <v>0</v>
      </c>
      <c r="Q25" s="111">
        <f t="shared" si="1"/>
        <v>0.0012500000000000289</v>
      </c>
      <c r="R25" s="120">
        <f t="shared" si="2"/>
        <v>0</v>
      </c>
      <c r="S25" s="121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3">
        <v>0</v>
      </c>
    </row>
    <row r="26" spans="2:25" ht="49.5" customHeight="1">
      <c r="B26" s="55">
        <f>'TEMPS-ponton'!B32</f>
        <v>20</v>
      </c>
      <c r="C26" s="116" t="str">
        <f>'TEMPS-ponton'!C32</f>
        <v>Polytechnique 3</v>
      </c>
      <c r="D26" s="104">
        <f>'H-Pass'!D26-'H-Pass'!D26</f>
        <v>0</v>
      </c>
      <c r="E26" s="83">
        <f>'H-Pass'!E26-'H-Pass'!D26</f>
        <v>0.007222222222222241</v>
      </c>
      <c r="F26" s="117">
        <f>'H-Pass'!F26-'H-Pass'!D26+M26</f>
        <v>0.016608796296296302</v>
      </c>
      <c r="G26" s="118">
        <f>'H-Pass'!G26-'H-Pass'!D26+M26</f>
        <v>0.02859953703703705</v>
      </c>
      <c r="H26" s="124">
        <f>'H-Pass'!H26-'H-Pass'!D26+M26</f>
        <v>0.03577546296296297</v>
      </c>
      <c r="I26" s="117">
        <f>'H-Pass'!I26-'H-Pass'!D26+M26+P26</f>
        <v>0.045196759259259256</v>
      </c>
      <c r="J26" s="119">
        <f>'H-Pass'!J26-'H-Pass'!D26+M26+P26+R26</f>
        <v>0.057141203703703736</v>
      </c>
      <c r="L26" s="108">
        <f>'TEMPS-poissy'!E26-'TEMPS-poissy'!D26</f>
        <v>0.0012037037037037068</v>
      </c>
      <c r="M26" s="109">
        <f>'TEMPS-poissy'!F26</f>
        <v>0</v>
      </c>
      <c r="N26" s="110">
        <f t="shared" si="0"/>
        <v>0.0012037037037037068</v>
      </c>
      <c r="O26" s="108">
        <f>'TEMPS-poissy'!H26-'TEMPS-poissy'!G26</f>
        <v>0.0012037037037037068</v>
      </c>
      <c r="P26" s="51">
        <f>'TEMPS-poissy'!I26</f>
        <v>0</v>
      </c>
      <c r="Q26" s="111">
        <f t="shared" si="1"/>
        <v>0.0012037037037037068</v>
      </c>
      <c r="R26" s="120">
        <f t="shared" si="2"/>
        <v>0</v>
      </c>
      <c r="S26" s="121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3">
        <v>0</v>
      </c>
    </row>
    <row r="27" spans="2:25" ht="49.5" customHeight="1">
      <c r="B27" s="55">
        <f>'TEMPS-ponton'!B33</f>
        <v>21</v>
      </c>
      <c r="C27" s="116" t="str">
        <f>'TEMPS-ponton'!C33</f>
        <v>SNO 2</v>
      </c>
      <c r="D27" s="104">
        <f>'H-Pass'!D27-'H-Pass'!D27</f>
        <v>0</v>
      </c>
      <c r="E27" s="83">
        <f>'H-Pass'!E27-'H-Pass'!D27</f>
        <v>0.007974537037037044</v>
      </c>
      <c r="F27" s="117">
        <f>'H-Pass'!F27-'H-Pass'!D27+M27</f>
        <v>0.019710648148148158</v>
      </c>
      <c r="G27" s="118">
        <f>'H-Pass'!G27-'H-Pass'!D27+M27</f>
        <v>0.03309027777777779</v>
      </c>
      <c r="H27" s="124">
        <f>'H-Pass'!H27-'H-Pass'!D27+M27</f>
        <v>0.041145833333333326</v>
      </c>
      <c r="I27" s="117">
        <f>'H-Pass'!I27-'H-Pass'!D27+M27+P27</f>
        <v>0.05237268518518523</v>
      </c>
      <c r="J27" s="119">
        <f>'H-Pass'!J27-'H-Pass'!D27+M27+P27+R27</f>
        <v>0.06570601851851854</v>
      </c>
      <c r="L27" s="108">
        <f>'TEMPS-poissy'!E27-'TEMPS-poissy'!D27</f>
        <v>0.0019907407407407374</v>
      </c>
      <c r="M27" s="109">
        <f>'TEMPS-poissy'!F27</f>
        <v>0</v>
      </c>
      <c r="N27" s="110">
        <f t="shared" si="0"/>
        <v>0.0019907407407407374</v>
      </c>
      <c r="O27" s="108">
        <f>'TEMPS-poissy'!H27-'TEMPS-poissy'!G27</f>
        <v>0.0017592592592592937</v>
      </c>
      <c r="P27" s="51">
        <f>'TEMPS-poissy'!I27</f>
        <v>0</v>
      </c>
      <c r="Q27" s="111">
        <f t="shared" si="1"/>
        <v>0.0017592592592592937</v>
      </c>
      <c r="R27" s="120">
        <f t="shared" si="2"/>
        <v>0</v>
      </c>
      <c r="S27" s="121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3">
        <v>0</v>
      </c>
    </row>
    <row r="28" spans="2:25" ht="49.5" customHeight="1">
      <c r="B28" s="55">
        <f>'TEMPS-ponton'!B34</f>
        <v>22</v>
      </c>
      <c r="C28" s="116" t="str">
        <f>'TEMPS-ponton'!C34</f>
        <v>SNCC 2</v>
      </c>
      <c r="D28" s="104">
        <f>'H-Pass'!D28-'H-Pass'!D28</f>
        <v>0</v>
      </c>
      <c r="E28" s="83">
        <f>'H-Pass'!E28-'H-Pass'!D28</f>
        <v>0.008483796296296309</v>
      </c>
      <c r="F28" s="117">
        <f>'H-Pass'!F28-'H-Pass'!D28+M28</f>
        <v>0.019444444444444486</v>
      </c>
      <c r="G28" s="118">
        <f>'H-Pass'!G28-'H-Pass'!D28+M28</f>
        <v>0.03280092592592593</v>
      </c>
      <c r="H28" s="124">
        <f>'H-Pass'!H28-'H-Pass'!D28+M28</f>
        <v>0.040740740740740744</v>
      </c>
      <c r="I28" s="117">
        <f>'H-Pass'!I28-'H-Pass'!D28+M28+P28</f>
        <v>0.05194444444444446</v>
      </c>
      <c r="J28" s="119">
        <f>'H-Pass'!J28-'H-Pass'!D28+M28+P28+R28</f>
        <v>0.06548611111111113</v>
      </c>
      <c r="L28" s="108">
        <f>'TEMPS-poissy'!E28-'TEMPS-poissy'!D28</f>
        <v>0.001736111111111105</v>
      </c>
      <c r="M28" s="109">
        <f>'TEMPS-poissy'!F28</f>
        <v>0</v>
      </c>
      <c r="N28" s="110">
        <f t="shared" si="0"/>
        <v>0.001736111111111105</v>
      </c>
      <c r="O28" s="108">
        <f>'TEMPS-poissy'!H28-'TEMPS-poissy'!G28</f>
        <v>0.0016550925925926108</v>
      </c>
      <c r="P28" s="51">
        <f>'TEMPS-poissy'!I28</f>
        <v>0</v>
      </c>
      <c r="Q28" s="111">
        <f t="shared" si="1"/>
        <v>0.0016550925925926108</v>
      </c>
      <c r="R28" s="120">
        <f t="shared" si="2"/>
        <v>0</v>
      </c>
      <c r="S28" s="121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3">
        <v>0</v>
      </c>
    </row>
    <row r="29" spans="2:25" ht="49.5" customHeight="1">
      <c r="B29" s="55">
        <f>'TEMPS-ponton'!B35</f>
        <v>23</v>
      </c>
      <c r="C29" s="116" t="str">
        <f>'TEMPS-ponton'!C35</f>
        <v>RCPM 1</v>
      </c>
      <c r="D29" s="104">
        <f>'H-Pass'!D29-'H-Pass'!D29</f>
        <v>0</v>
      </c>
      <c r="E29" s="83">
        <f>'H-Pass'!E29-'H-Pass'!D29</f>
        <v>0.009178240740740695</v>
      </c>
      <c r="F29" s="117">
        <f>'H-Pass'!F29-'H-Pass'!D29+M29</f>
        <v>0.021076388888888853</v>
      </c>
      <c r="G29" s="118">
        <f>'H-Pass'!G29-'H-Pass'!D29+M29</f>
        <v>0.035787037037037006</v>
      </c>
      <c r="H29" s="124">
        <f>'H-Pass'!H29-'H-Pass'!D29+M29</f>
        <v>0.044479166666666625</v>
      </c>
      <c r="I29" s="117">
        <f>'H-Pass'!I29-'H-Pass'!D29+M29+P29</f>
        <v>0.0565046296296296</v>
      </c>
      <c r="J29" s="119">
        <f>'H-Pass'!J29-'H-Pass'!D29+M29+P29+R29</f>
        <v>0.07079861111111108</v>
      </c>
      <c r="L29" s="108">
        <f>'TEMPS-poissy'!E29-'TEMPS-poissy'!D29</f>
        <v>0.0015856481481481555</v>
      </c>
      <c r="M29" s="109">
        <f>'TEMPS-poissy'!F29</f>
        <v>0</v>
      </c>
      <c r="N29" s="110">
        <f t="shared" si="0"/>
        <v>0.0015856481481481555</v>
      </c>
      <c r="O29" s="108">
        <f>'TEMPS-poissy'!H29-'TEMPS-poissy'!G29</f>
        <v>0.001736111111111105</v>
      </c>
      <c r="P29" s="51">
        <f>'TEMPS-poissy'!I29</f>
        <v>0</v>
      </c>
      <c r="Q29" s="111">
        <f t="shared" si="1"/>
        <v>0.001736111111111105</v>
      </c>
      <c r="R29" s="120">
        <f t="shared" si="2"/>
        <v>0</v>
      </c>
      <c r="S29" s="121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3">
        <v>0</v>
      </c>
    </row>
    <row r="30" spans="2:25" ht="49.5" customHeight="1">
      <c r="B30" s="55">
        <f>'TEMPS-ponton'!B36</f>
        <v>24</v>
      </c>
      <c r="C30" s="116" t="str">
        <f>'TEMPS-ponton'!C36</f>
        <v>RSCC 2</v>
      </c>
      <c r="D30" s="104">
        <f>'H-Pass'!D30-'H-Pass'!D30</f>
        <v>0</v>
      </c>
      <c r="E30" s="83">
        <f>'H-Pass'!E30-'H-Pass'!D30</f>
        <v>0.008692129629629619</v>
      </c>
      <c r="F30" s="117">
        <f>'H-Pass'!F30-'H-Pass'!D30+M30</f>
        <v>0.020428240740740733</v>
      </c>
      <c r="G30" s="118">
        <f>'H-Pass'!G30-'H-Pass'!D30+M30</f>
        <v>0.03501157407407407</v>
      </c>
      <c r="H30" s="124">
        <f>'H-Pass'!H30-'H-Pass'!D30+M30</f>
        <v>0.043541666666666645</v>
      </c>
      <c r="I30" s="117">
        <f>'H-Pass'!I30-'H-Pass'!D30+M30+P30</f>
        <v>0.055694444444444435</v>
      </c>
      <c r="J30" s="119">
        <f>'H-Pass'!J30-'H-Pass'!D30+M30+P30+R30</f>
        <v>0.07059027777777777</v>
      </c>
      <c r="L30" s="108">
        <f>'TEMPS-poissy'!E30-'TEMPS-poissy'!D30</f>
        <v>0.001782407407407427</v>
      </c>
      <c r="M30" s="109">
        <f>'TEMPS-poissy'!F30</f>
        <v>0</v>
      </c>
      <c r="N30" s="110">
        <f t="shared" si="0"/>
        <v>0.001782407407407427</v>
      </c>
      <c r="O30" s="108">
        <f>'TEMPS-poissy'!H30-'TEMPS-poissy'!G30</f>
        <v>0.0015972222222222499</v>
      </c>
      <c r="P30" s="51">
        <f>'TEMPS-poissy'!I30</f>
        <v>0</v>
      </c>
      <c r="Q30" s="111">
        <f t="shared" si="1"/>
        <v>0.0015972222222222499</v>
      </c>
      <c r="R30" s="120">
        <f t="shared" si="2"/>
        <v>0</v>
      </c>
      <c r="S30" s="121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3">
        <v>0</v>
      </c>
    </row>
    <row r="31" spans="2:25" ht="49.5" customHeight="1">
      <c r="B31" s="55">
        <f>'TEMPS-ponton'!B37</f>
        <v>25</v>
      </c>
      <c r="C31" s="116" t="str">
        <f>'TEMPS-ponton'!C37</f>
        <v>CERAMM</v>
      </c>
      <c r="D31" s="104">
        <f>'H-Pass'!D31-'H-Pass'!D31</f>
        <v>0</v>
      </c>
      <c r="E31" s="83">
        <f>'H-Pass'!E31-'H-Pass'!D31</f>
        <v>0.008067129629629632</v>
      </c>
      <c r="F31" s="117">
        <f>'H-Pass'!F31-'H-Pass'!D31+M31</f>
        <v>0.01879629629629631</v>
      </c>
      <c r="G31" s="118">
        <f>'H-Pass'!G31-'H-Pass'!D31+M31</f>
        <v>0.031817129629629626</v>
      </c>
      <c r="H31" s="124">
        <f>'H-Pass'!H31-'H-Pass'!D31+M31</f>
        <v>0.03997685185185185</v>
      </c>
      <c r="I31" s="117">
        <f>'H-Pass'!I31-'H-Pass'!D31+M31+P31</f>
        <v>0.05133101851851851</v>
      </c>
      <c r="J31" s="119">
        <f>'H-Pass'!J31-'H-Pass'!D31+M31+P31+R31</f>
        <v>0.0645486111111111</v>
      </c>
      <c r="L31" s="108">
        <f>'TEMPS-poissy'!E31-'TEMPS-poissy'!D31</f>
        <v>0.0015393518518518334</v>
      </c>
      <c r="M31" s="109">
        <f>'TEMPS-poissy'!F31</f>
        <v>0</v>
      </c>
      <c r="N31" s="110">
        <f t="shared" si="0"/>
        <v>0.0015393518518518334</v>
      </c>
      <c r="O31" s="108">
        <f>'TEMPS-poissy'!H31-'TEMPS-poissy'!G31</f>
        <v>0.001574074074074061</v>
      </c>
      <c r="P31" s="51">
        <f>'TEMPS-poissy'!I31</f>
        <v>0</v>
      </c>
      <c r="Q31" s="111">
        <f t="shared" si="1"/>
        <v>0.001574074074074061</v>
      </c>
      <c r="R31" s="120">
        <f t="shared" si="2"/>
        <v>0</v>
      </c>
      <c r="S31" s="121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3">
        <v>0</v>
      </c>
    </row>
    <row r="32" spans="2:25" ht="49.5" customHeight="1">
      <c r="B32" s="55">
        <f>'TEMPS-ponton'!B38</f>
        <v>26</v>
      </c>
      <c r="C32" s="116" t="str">
        <f>'TEMPS-ponton'!C38</f>
        <v>SNO 3</v>
      </c>
      <c r="D32" s="104">
        <f>'H-Pass'!D32-'H-Pass'!D32</f>
        <v>0</v>
      </c>
      <c r="E32" s="83">
        <f>'H-Pass'!E32-'H-Pass'!D32</f>
        <v>0.009363425925925928</v>
      </c>
      <c r="F32" s="117">
        <f>'H-Pass'!F32-'H-Pass'!D32+M32</f>
        <v>0.021712962962962934</v>
      </c>
      <c r="G32" s="118">
        <f>'H-Pass'!G32-'H-Pass'!D32+M32</f>
        <v>0.0373148148148148</v>
      </c>
      <c r="H32" s="124">
        <f>'H-Pass'!H32-'H-Pass'!D32+M32</f>
        <v>0.04675925925925928</v>
      </c>
      <c r="I32" s="117">
        <f>'H-Pass'!I32-'H-Pass'!D32+M32+P32</f>
        <v>0.06020833333333331</v>
      </c>
      <c r="J32" s="119">
        <f>'H-Pass'!J32-'H-Pass'!D32+M32+P32+R32</f>
        <v>0.07671296296296298</v>
      </c>
      <c r="L32" s="108">
        <f>'TEMPS-poissy'!E32-'TEMPS-poissy'!D32</f>
        <v>0.0019097222222221877</v>
      </c>
      <c r="M32" s="109">
        <f>'TEMPS-poissy'!F32</f>
        <v>0</v>
      </c>
      <c r="N32" s="110">
        <f t="shared" si="0"/>
        <v>0.0019097222222221877</v>
      </c>
      <c r="O32" s="108">
        <f>'TEMPS-poissy'!H32-'TEMPS-poissy'!G32</f>
        <v>0.0017708333333333326</v>
      </c>
      <c r="P32" s="51">
        <f>'TEMPS-poissy'!I32</f>
        <v>0</v>
      </c>
      <c r="Q32" s="111">
        <f t="shared" si="1"/>
        <v>0.0017708333333333326</v>
      </c>
      <c r="R32" s="120">
        <f t="shared" si="2"/>
        <v>0</v>
      </c>
      <c r="S32" s="121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3">
        <v>0</v>
      </c>
    </row>
    <row r="33" spans="2:25" ht="49.5" customHeight="1">
      <c r="B33" s="55">
        <f>'TEMPS-ponton'!B39</f>
        <v>27</v>
      </c>
      <c r="C33" s="116" t="str">
        <f>'TEMPS-ponton'!C39</f>
        <v>Polytechnique 1</v>
      </c>
      <c r="D33" s="104">
        <f>'H-Pass'!D33-'H-Pass'!D33</f>
        <v>0</v>
      </c>
      <c r="E33" s="83">
        <f>'H-Pass'!E33-'H-Pass'!D33</f>
        <v>0.00912037037037039</v>
      </c>
      <c r="F33" s="117">
        <f>'H-Pass'!F33-'H-Pass'!D33+M33</f>
        <v>0.02016203703703706</v>
      </c>
      <c r="G33" s="118">
        <f>'H-Pass'!G33-'H-Pass'!D33+M33</f>
        <v>0.034583333333333355</v>
      </c>
      <c r="H33" s="124">
        <f>'H-Pass'!H33-'H-Pass'!D33+M33</f>
        <v>0.04340277777777779</v>
      </c>
      <c r="I33" s="117">
        <f>'H-Pass'!I33-'H-Pass'!D33+M33+P33</f>
        <v>0.055254629629629626</v>
      </c>
      <c r="J33" s="119">
        <f>'H-Pass'!J33-'H-Pass'!D33+M33+P33+R33</f>
        <v>0.06971064814814815</v>
      </c>
      <c r="L33" s="108">
        <f>'TEMPS-poissy'!E33-'TEMPS-poissy'!D33</f>
        <v>0.0014699074074073781</v>
      </c>
      <c r="M33" s="109">
        <f>'TEMPS-poissy'!F33</f>
        <v>0</v>
      </c>
      <c r="N33" s="110">
        <f t="shared" si="0"/>
        <v>0.0014699074074073781</v>
      </c>
      <c r="O33" s="108">
        <f>'TEMPS-poissy'!H33-'TEMPS-poissy'!G33</f>
        <v>0.0017013888888888773</v>
      </c>
      <c r="P33" s="51">
        <f>'TEMPS-poissy'!I33</f>
        <v>0</v>
      </c>
      <c r="Q33" s="111">
        <f t="shared" si="1"/>
        <v>0.0017013888888888773</v>
      </c>
      <c r="R33" s="120">
        <f t="shared" si="2"/>
        <v>0</v>
      </c>
      <c r="S33" s="121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3">
        <v>0</v>
      </c>
    </row>
    <row r="34" spans="2:25" ht="49.5" customHeight="1">
      <c r="B34" s="55">
        <f>'TEMPS-ponton'!B40</f>
        <v>28</v>
      </c>
      <c r="C34" s="116" t="str">
        <f>'TEMPS-ponton'!C40</f>
        <v>CSIBM</v>
      </c>
      <c r="D34" s="104">
        <f>'H-Pass'!D34-'H-Pass'!D34</f>
        <v>0</v>
      </c>
      <c r="E34" s="83">
        <f>'H-Pass'!E34-'H-Pass'!D34</f>
        <v>0.008842592592592624</v>
      </c>
      <c r="F34" s="117">
        <f>'H-Pass'!F34-'H-Pass'!D34+M34</f>
        <v>0.0198726851851852</v>
      </c>
      <c r="G34" s="118">
        <f>'H-Pass'!G34-'H-Pass'!D34+M34</f>
        <v>0.03425925925925927</v>
      </c>
      <c r="H34" s="124">
        <f>'H-Pass'!H34-'H-Pass'!D34+M34</f>
        <v>0.04273148148148148</v>
      </c>
      <c r="I34" s="117">
        <f>'H-Pass'!I34-'H-Pass'!D34+M34+P34</f>
        <v>0.054236111111111096</v>
      </c>
      <c r="J34" s="119">
        <f>'H-Pass'!J34-'H-Pass'!D34+M34+P34+R34</f>
        <v>0.06846064814814817</v>
      </c>
      <c r="L34" s="108">
        <f>'TEMPS-poissy'!E34-'TEMPS-poissy'!D34</f>
        <v>0.0013773148148147896</v>
      </c>
      <c r="M34" s="109">
        <f>'TEMPS-poissy'!F34</f>
        <v>0</v>
      </c>
      <c r="N34" s="110">
        <f t="shared" si="0"/>
        <v>0.0013773148148147896</v>
      </c>
      <c r="O34" s="108">
        <f>'TEMPS-poissy'!H34-'TEMPS-poissy'!G34</f>
        <v>0.0012615740740740677</v>
      </c>
      <c r="P34" s="51">
        <f>'TEMPS-poissy'!I34</f>
        <v>0</v>
      </c>
      <c r="Q34" s="111">
        <f t="shared" si="1"/>
        <v>0.0012615740740740677</v>
      </c>
      <c r="R34" s="120">
        <f t="shared" si="2"/>
        <v>0</v>
      </c>
      <c r="S34" s="121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3">
        <v>0</v>
      </c>
    </row>
    <row r="35" spans="2:25" ht="49.5" customHeight="1">
      <c r="B35" s="55">
        <f>'TEMPS-ponton'!B41</f>
        <v>29</v>
      </c>
      <c r="C35" s="116" t="str">
        <f>'TEMPS-ponton'!C41</f>
        <v>SNCC 1</v>
      </c>
      <c r="D35" s="104">
        <f>'H-Pass'!D35-'H-Pass'!D35</f>
        <v>0</v>
      </c>
      <c r="E35" s="83">
        <f>'H-Pass'!E35-'H-Pass'!D35</f>
        <v>0.007847222222222228</v>
      </c>
      <c r="F35" s="117">
        <f>'H-Pass'!F35-'H-Pass'!D35+M35</f>
        <v>0.017627314814814832</v>
      </c>
      <c r="G35" s="118">
        <f>'H-Pass'!G35-'H-Pass'!D35+M35</f>
        <v>0.030393518518518514</v>
      </c>
      <c r="H35" s="124">
        <f>'H-Pass'!H35-'H-Pass'!D35+M35</f>
        <v>0.03771990740740744</v>
      </c>
      <c r="I35" s="117">
        <f>'H-Pass'!I35-'H-Pass'!D35+M35+P35</f>
        <v>0.04748842592592595</v>
      </c>
      <c r="J35" s="119">
        <f>'H-Pass'!J35-'H-Pass'!D35+M35+P35+R35</f>
        <v>0.05995370370370373</v>
      </c>
      <c r="L35" s="108">
        <f>'TEMPS-poissy'!E35-'TEMPS-poissy'!D35</f>
        <v>0.001331018518518523</v>
      </c>
      <c r="M35" s="109">
        <f>'TEMPS-poissy'!F35</f>
        <v>0</v>
      </c>
      <c r="N35" s="110">
        <f t="shared" si="0"/>
        <v>0.001331018518518523</v>
      </c>
      <c r="O35" s="108">
        <f>'TEMPS-poissy'!H35-'TEMPS-poissy'!G35</f>
        <v>0.0010995370370370239</v>
      </c>
      <c r="P35" s="51">
        <f>'TEMPS-poissy'!I35</f>
        <v>0</v>
      </c>
      <c r="Q35" s="111">
        <f t="shared" si="1"/>
        <v>0.0010995370370370239</v>
      </c>
      <c r="R35" s="120">
        <f t="shared" si="2"/>
        <v>0</v>
      </c>
      <c r="S35" s="121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3">
        <v>0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12">
    <mergeCell ref="P5:P6"/>
    <mergeCell ref="Q5:Q6"/>
    <mergeCell ref="S5:Y5"/>
    <mergeCell ref="L5:L6"/>
    <mergeCell ref="M5:M6"/>
    <mergeCell ref="N5:N6"/>
    <mergeCell ref="O5:O6"/>
    <mergeCell ref="B3:J4"/>
    <mergeCell ref="L3:N4"/>
    <mergeCell ref="O3:Q4"/>
    <mergeCell ref="S3:Y3"/>
    <mergeCell ref="S4:Y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Mickael</cp:lastModifiedBy>
  <dcterms:modified xsi:type="dcterms:W3CDTF">2011-06-23T21:10:28Z</dcterms:modified>
  <cp:category/>
  <cp:version/>
  <cp:contentType/>
  <cp:contentStatus/>
</cp:coreProperties>
</file>