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05" yWindow="600" windowWidth="20730" windowHeight="11760" tabRatio="711"/>
  </bookViews>
  <sheets>
    <sheet name="résultats" sheetId="17" r:id="rId1"/>
    <sheet name="résultats F" sheetId="19" r:id="rId2"/>
    <sheet name="résultats H" sheetId="18" r:id="rId3"/>
    <sheet name="tirages" sheetId="2" r:id="rId4"/>
    <sheet name="points" sheetId="7" r:id="rId5"/>
    <sheet name="challenges" sheetId="11" r:id="rId6"/>
  </sheets>
  <definedNames>
    <definedName name="_xlnm._FilterDatabase" localSheetId="2" hidden="1">'résultats H'!$A$3:$G$36</definedName>
    <definedName name="_xlnm.Print_Area" localSheetId="5">challenges!$A$1:$J$35</definedName>
    <definedName name="_xlnm.Print_Area" localSheetId="4">points!$A$1:$R$21</definedName>
    <definedName name="_xlnm.Print_Area" localSheetId="0">résultats!$A$1:$I$109</definedName>
    <definedName name="_xlnm.Print_Area" localSheetId="1">'résultats F'!$A$1:$G$38</definedName>
    <definedName name="_xlnm.Print_Area" localSheetId="2">'résultats H'!$A$1:$G$35</definedName>
    <definedName name="_xlnm.Print_Area" localSheetId="3">tirages!$A$1:$R$20</definedName>
  </definedNames>
  <calcPr calcId="145621"/>
</workbook>
</file>

<file path=xl/calcChain.xml><?xml version="1.0" encoding="utf-8"?>
<calcChain xmlns="http://schemas.openxmlformats.org/spreadsheetml/2006/main">
  <c r="AD4" i="11" l="1"/>
  <c r="AD5" i="11"/>
  <c r="AD6" i="11"/>
  <c r="AD7" i="11"/>
  <c r="AD8" i="11"/>
  <c r="AD9" i="11"/>
  <c r="AD10" i="11"/>
  <c r="AD11" i="11"/>
  <c r="AD12" i="11"/>
  <c r="AD13" i="11"/>
  <c r="AD14" i="11"/>
  <c r="AD3" i="11"/>
  <c r="P10" i="2"/>
  <c r="O7" i="2"/>
  <c r="P6" i="2"/>
  <c r="R14" i="2"/>
  <c r="R13" i="2"/>
  <c r="R10" i="2"/>
  <c r="R9" i="2"/>
  <c r="R8" i="2"/>
  <c r="R7" i="2"/>
  <c r="Q12" i="2"/>
  <c r="Q11" i="2"/>
  <c r="Q6" i="2"/>
  <c r="Q5" i="2"/>
  <c r="Q4" i="2"/>
  <c r="Q3" i="2"/>
  <c r="P3" i="2"/>
  <c r="F103" i="17" l="1"/>
  <c r="F106" i="17"/>
  <c r="F107" i="17"/>
  <c r="F104" i="17"/>
  <c r="F98" i="17"/>
  <c r="F97" i="17"/>
  <c r="F96" i="17"/>
  <c r="F94" i="17"/>
  <c r="F95" i="17"/>
  <c r="F86" i="17"/>
  <c r="F89" i="17"/>
  <c r="F88" i="17"/>
  <c r="F87" i="17"/>
  <c r="F34" i="17"/>
  <c r="F33" i="17"/>
  <c r="F32" i="17"/>
  <c r="F52" i="17"/>
  <c r="F51" i="17"/>
  <c r="F49" i="17"/>
  <c r="F62" i="17"/>
  <c r="F60" i="17"/>
  <c r="F59" i="17"/>
  <c r="F61" i="17"/>
  <c r="F70" i="17"/>
  <c r="F69" i="17"/>
  <c r="F67" i="17"/>
  <c r="F71" i="17"/>
  <c r="F73" i="17"/>
  <c r="F72" i="17"/>
  <c r="F76" i="17"/>
  <c r="F81" i="17"/>
  <c r="F77" i="17"/>
  <c r="F78" i="17"/>
  <c r="F79" i="17"/>
  <c r="F105" i="17"/>
  <c r="F99" i="17"/>
  <c r="F85" i="17"/>
  <c r="F80" i="17"/>
  <c r="F68" i="17"/>
  <c r="F58" i="17"/>
  <c r="F50" i="17"/>
  <c r="F41" i="17"/>
  <c r="F40" i="17"/>
  <c r="F44" i="17"/>
  <c r="F45" i="17"/>
  <c r="F42" i="17"/>
  <c r="F43" i="17"/>
  <c r="F46" i="17"/>
  <c r="F31" i="17"/>
  <c r="F25" i="17"/>
  <c r="F22" i="17"/>
  <c r="F23" i="17"/>
  <c r="F24" i="17"/>
  <c r="F14" i="17"/>
  <c r="F19" i="17"/>
  <c r="F15" i="17"/>
  <c r="F16" i="17"/>
  <c r="F17" i="17"/>
  <c r="F13" i="17"/>
  <c r="F18" i="17"/>
  <c r="F9" i="17"/>
  <c r="F7" i="17"/>
  <c r="F4" i="17"/>
  <c r="F8" i="17"/>
  <c r="F5" i="17"/>
  <c r="F6" i="17"/>
  <c r="E21" i="11"/>
  <c r="E22" i="11" l="1"/>
  <c r="E23" i="11"/>
  <c r="E24" i="11"/>
  <c r="E25" i="11"/>
  <c r="E26" i="11"/>
  <c r="E27" i="11"/>
  <c r="E28" i="11"/>
  <c r="E29" i="11"/>
  <c r="E30" i="11"/>
  <c r="E31" i="11"/>
  <c r="E32" i="11"/>
  <c r="E17" i="11" l="1"/>
  <c r="M10" i="2"/>
  <c r="M4" i="2"/>
  <c r="O4" i="2" s="1"/>
  <c r="M5" i="2"/>
  <c r="O5" i="2" s="1"/>
  <c r="M6" i="2"/>
  <c r="M7" i="2"/>
  <c r="M8" i="2"/>
  <c r="O8" i="2" s="1"/>
  <c r="M9" i="2"/>
  <c r="P9" i="2" s="1"/>
  <c r="M13" i="2"/>
  <c r="O13" i="2" s="1"/>
  <c r="M14" i="2"/>
  <c r="P14" i="2" s="1"/>
  <c r="M11" i="2"/>
  <c r="O11" i="2" s="1"/>
  <c r="M12" i="2"/>
  <c r="P12" i="2" s="1"/>
  <c r="M3" i="2"/>
  <c r="AB16" i="11"/>
  <c r="AA16" i="11"/>
  <c r="Z16" i="11"/>
  <c r="Y16" i="11"/>
  <c r="X16" i="11"/>
  <c r="W16" i="11"/>
  <c r="V16" i="11"/>
  <c r="F3" i="7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E16" i="7" s="1"/>
  <c r="H3" i="7"/>
  <c r="H4" i="7" s="1"/>
  <c r="H5" i="7" s="1"/>
  <c r="H6" i="7" s="1"/>
  <c r="H7" i="7" s="1"/>
  <c r="H8" i="7" s="1"/>
  <c r="H9" i="7" s="1"/>
  <c r="H10" i="7" s="1"/>
  <c r="H11" i="7" s="1"/>
  <c r="H12" i="7" s="1"/>
  <c r="H13" i="7" s="1"/>
  <c r="H14" i="7" s="1"/>
  <c r="G16" i="7" s="1"/>
  <c r="J3" i="7"/>
  <c r="J4" i="7" s="1"/>
  <c r="J5" i="7" s="1"/>
  <c r="J6" i="7" s="1"/>
  <c r="J7" i="7" s="1"/>
  <c r="J8" i="7" s="1"/>
  <c r="J9" i="7" s="1"/>
  <c r="J10" i="7" s="1"/>
  <c r="J11" i="7" s="1"/>
  <c r="J12" i="7" s="1"/>
  <c r="J13" i="7" s="1"/>
  <c r="J14" i="7" s="1"/>
  <c r="I16" i="7" s="1"/>
  <c r="L3" i="7"/>
  <c r="L4" i="7" s="1"/>
  <c r="L5" i="7" s="1"/>
  <c r="L6" i="7" s="1"/>
  <c r="L7" i="7" s="1"/>
  <c r="L8" i="7" s="1"/>
  <c r="L9" i="7" s="1"/>
  <c r="L10" i="7" s="1"/>
  <c r="L11" i="7" s="1"/>
  <c r="L12" i="7" s="1"/>
  <c r="L13" i="7" s="1"/>
  <c r="L14" i="7" s="1"/>
  <c r="K16" i="7" s="1"/>
  <c r="N3" i="7"/>
  <c r="N4" i="7" s="1"/>
  <c r="N5" i="7" s="1"/>
  <c r="N6" i="7" s="1"/>
  <c r="N7" i="7" s="1"/>
  <c r="N8" i="7" s="1"/>
  <c r="N9" i="7" s="1"/>
  <c r="N10" i="7" s="1"/>
  <c r="N11" i="7" s="1"/>
  <c r="N12" i="7" s="1"/>
  <c r="N13" i="7" s="1"/>
  <c r="N14" i="7" s="1"/>
  <c r="M16" i="7" s="1"/>
  <c r="P3" i="7"/>
  <c r="P4" i="7" s="1"/>
  <c r="P5" i="7" s="1"/>
  <c r="P6" i="7" s="1"/>
  <c r="P7" i="7" s="1"/>
  <c r="P8" i="7" s="1"/>
  <c r="P9" i="7" s="1"/>
  <c r="P10" i="7" s="1"/>
  <c r="P11" i="7" s="1"/>
  <c r="P12" i="7" s="1"/>
  <c r="P13" i="7" s="1"/>
  <c r="P14" i="7" s="1"/>
  <c r="O16" i="7" s="1"/>
  <c r="R3" i="7"/>
  <c r="R4" i="7" s="1"/>
  <c r="R5" i="7" s="1"/>
  <c r="R6" i="7" s="1"/>
  <c r="R7" i="7" s="1"/>
  <c r="R8" i="7" s="1"/>
  <c r="R9" i="7" s="1"/>
  <c r="R10" i="7" s="1"/>
  <c r="R11" i="7" s="1"/>
  <c r="R12" i="7" s="1"/>
  <c r="R13" i="7" s="1"/>
  <c r="R14" i="7" s="1"/>
  <c r="Q16" i="7" s="1"/>
  <c r="E18" i="7"/>
  <c r="G18" i="7"/>
  <c r="I18" i="7"/>
  <c r="K18" i="7"/>
  <c r="M18" i="7"/>
  <c r="O18" i="7"/>
  <c r="Q18" i="7"/>
  <c r="E19" i="7"/>
  <c r="G19" i="7"/>
  <c r="I19" i="7"/>
  <c r="K19" i="7"/>
  <c r="M19" i="7"/>
  <c r="O19" i="7"/>
  <c r="Q19" i="7"/>
  <c r="E20" i="7"/>
  <c r="G20" i="7"/>
  <c r="I20" i="7"/>
  <c r="K20" i="7"/>
  <c r="M20" i="7"/>
  <c r="O20" i="7"/>
  <c r="Q20" i="7"/>
  <c r="E21" i="7"/>
  <c r="G21" i="7"/>
  <c r="I21" i="7"/>
  <c r="K21" i="7"/>
  <c r="M21" i="7"/>
  <c r="O21" i="7"/>
  <c r="Q21" i="7"/>
  <c r="M18" i="2" l="1"/>
  <c r="Q18" i="2"/>
  <c r="P18" i="2"/>
  <c r="R18" i="2"/>
  <c r="O18" i="2"/>
</calcChain>
</file>

<file path=xl/sharedStrings.xml><?xml version="1.0" encoding="utf-8"?>
<sst xmlns="http://schemas.openxmlformats.org/spreadsheetml/2006/main" count="1007" uniqueCount="217">
  <si>
    <t>Points</t>
  </si>
  <si>
    <t>AMMH</t>
  </si>
  <si>
    <t>ASM</t>
  </si>
  <si>
    <t>CAC</t>
  </si>
  <si>
    <t>CERAMM</t>
  </si>
  <si>
    <t>CNV</t>
  </si>
  <si>
    <t>RCPM</t>
  </si>
  <si>
    <t>8+ VH</t>
  </si>
  <si>
    <t>8+ CH</t>
  </si>
  <si>
    <t>8+ SH</t>
  </si>
  <si>
    <t>9h 30</t>
  </si>
  <si>
    <t>10h 00</t>
  </si>
  <si>
    <t>11h 00</t>
  </si>
  <si>
    <t>11h 30</t>
  </si>
  <si>
    <t>pensez à rapporter les challenges</t>
  </si>
  <si>
    <t>Total</t>
  </si>
  <si>
    <t>seules comptent dans les points les équipes premières des clubs</t>
  </si>
  <si>
    <t>8X+ MH</t>
  </si>
  <si>
    <t>9h 45</t>
  </si>
  <si>
    <t>10h 15</t>
  </si>
  <si>
    <t>10h 30</t>
  </si>
  <si>
    <t>10h 45</t>
  </si>
  <si>
    <t>11h 15</t>
  </si>
  <si>
    <t>11h 45</t>
  </si>
  <si>
    <t>12h 00</t>
  </si>
  <si>
    <t>ACVP</t>
  </si>
  <si>
    <t>les clubs peuvent aligner 2 équipes dans la limite des lignes d'eau</t>
  </si>
  <si>
    <t>Challenges</t>
  </si>
  <si>
    <t>Médailles</t>
  </si>
  <si>
    <t>Challenge DDJS78</t>
  </si>
  <si>
    <t>Challenge Albert Bonzano</t>
  </si>
  <si>
    <t>Challenge Didier Simond</t>
  </si>
  <si>
    <t>Challenge du CRRIF</t>
  </si>
  <si>
    <t>Challenge du CDOS78</t>
  </si>
  <si>
    <t>Challenge Jacques Lelionnais</t>
  </si>
  <si>
    <t>Challenge du CG78</t>
  </si>
  <si>
    <t>Challenge Guy Bedu</t>
  </si>
  <si>
    <t>Challenge Jacques Réchaussat</t>
  </si>
  <si>
    <t>Challenge Jean Rommeis</t>
  </si>
  <si>
    <t>Cumul</t>
  </si>
  <si>
    <t>Course N°</t>
  </si>
  <si>
    <t>CLUB</t>
  </si>
  <si>
    <t>Noms des rameurs</t>
  </si>
  <si>
    <t>Ligne N°</t>
  </si>
  <si>
    <t>Statistiques</t>
  </si>
  <si>
    <t>Nombre de sièges rameurs et barreurs</t>
  </si>
  <si>
    <t>avec mixtes</t>
  </si>
  <si>
    <t>clubs seuls</t>
  </si>
  <si>
    <t>10 courses match + 1 hors</t>
  </si>
  <si>
    <t>7 courses match + 5 hors</t>
  </si>
  <si>
    <t>7 courses match + 4 hors</t>
  </si>
  <si>
    <t>7 courses match + 3 hors</t>
  </si>
  <si>
    <t>Temps</t>
  </si>
  <si>
    <t xml:space="preserve">10   8   6   4    
3   2   1 </t>
  </si>
  <si>
    <t>4YX+ H</t>
  </si>
  <si>
    <t>4YX+ F</t>
  </si>
  <si>
    <t>distance de course 1 000 m</t>
  </si>
  <si>
    <t>prévoyez vos numéros</t>
  </si>
  <si>
    <t>Classt</t>
  </si>
  <si>
    <t>F</t>
  </si>
  <si>
    <t>H</t>
  </si>
  <si>
    <t>10 h 00</t>
  </si>
  <si>
    <t>11 h 00</t>
  </si>
  <si>
    <t>11 h 15</t>
  </si>
  <si>
    <t>11 h 30</t>
  </si>
  <si>
    <t>11 h 45</t>
  </si>
  <si>
    <t>12 h 00</t>
  </si>
  <si>
    <t>9 h 30</t>
  </si>
  <si>
    <t>9 h 45</t>
  </si>
  <si>
    <t>10 h 15</t>
  </si>
  <si>
    <t>4X- JF</t>
  </si>
  <si>
    <t>4X+ MF</t>
  </si>
  <si>
    <t>4X- CF</t>
  </si>
  <si>
    <t>4X- SF</t>
  </si>
  <si>
    <t>4X- VF</t>
  </si>
  <si>
    <t>12h 15</t>
  </si>
  <si>
    <t>les mixtes ne marquent pas de points et n'influent pas sur l'attribution</t>
  </si>
  <si>
    <t>12 h 15</t>
  </si>
  <si>
    <t>12 courses match</t>
  </si>
  <si>
    <t>11 courses match + 1 hors</t>
  </si>
  <si>
    <t>Rameuses</t>
  </si>
  <si>
    <t>Rameurs</t>
  </si>
  <si>
    <t>Challenge Daniel Devez</t>
  </si>
  <si>
    <t>Classement Jeunes</t>
  </si>
  <si>
    <t>Classement Adultes</t>
  </si>
  <si>
    <t>Classement Femmes</t>
  </si>
  <si>
    <t>Classement Hommes</t>
  </si>
  <si>
    <t>Club</t>
  </si>
  <si>
    <t>Mixte</t>
  </si>
  <si>
    <t>ajouté</t>
  </si>
  <si>
    <t>forfait</t>
  </si>
  <si>
    <t>réunion délégués 8h 30</t>
  </si>
  <si>
    <t>CAC/RCPM</t>
  </si>
  <si>
    <t>Vainqueurs précédents = ne peuvent pas s'inscrire en débutants</t>
  </si>
  <si>
    <t>RCPM/CAC</t>
  </si>
  <si>
    <t>ASM/CAC</t>
  </si>
  <si>
    <t>Fair Play</t>
  </si>
  <si>
    <t>Poignée de mains</t>
  </si>
  <si>
    <t>Match</t>
  </si>
  <si>
    <t>?</t>
  </si>
  <si>
    <t>1 (berge opposée)</t>
  </si>
  <si>
    <t>7 (tour d'arrivée)</t>
  </si>
  <si>
    <t>Coupe du vainqueur du Match</t>
  </si>
  <si>
    <t>Nombre de participants</t>
  </si>
  <si>
    <t>Jeunes</t>
  </si>
  <si>
    <t>Adultes</t>
  </si>
  <si>
    <t>Vainqueurs</t>
  </si>
  <si>
    <t>annulé</t>
  </si>
  <si>
    <t>Attitudes également récompensées par le prix du fair play du CDOS 78</t>
  </si>
  <si>
    <t>En 2007, l’équipe cadette de l’ASM  a été retenue pour le prix du fair-play national 2008, pour avoir accepté de recourir la course du match des Yvelines qu’elle venait de gagner, permettre à l’équipe du CNV accidentée de repartir et finalement l’emporter</t>
  </si>
  <si>
    <t>En 2008, l’AMMH a été retenu par le CDOS78, pour son attitude exemplaire lors du Match des Yvelines. Le camion de Port-Marly ayant refusé de démarrer, l’AMMH a prêté son camion aux chauffeurs du RCPM pour un rapide aller retour. Notons l’attitude positive de l’ensemble des clubs et la dextérité des organisateurs dans l’inversion des courses ce qui a permis au RCPM de ne manquer qu’une épreuve et ainsi garder toutes ses chances.</t>
  </si>
  <si>
    <t>8X+ MH - J14</t>
  </si>
  <si>
    <t>4X+ MF - J14</t>
  </si>
  <si>
    <t>4X- JF - J18</t>
  </si>
  <si>
    <t>8+ JH - J18</t>
  </si>
  <si>
    <t>4X- CF - J16</t>
  </si>
  <si>
    <t>8+ CH - J16</t>
  </si>
  <si>
    <t>Fair Play 2015 attribué au CNV pour être le seul à avoir envoyé toutes ses inscriptions dans le délai</t>
  </si>
  <si>
    <t>8+JH</t>
  </si>
  <si>
    <t>51ème Match des Yvelines
21 janvier 2018</t>
  </si>
  <si>
    <t>Fair Play 2016 attribué au CERAMM pou rle comportement général des équipes</t>
  </si>
  <si>
    <t>Fair Play 2017 attribué au CERAMM pour avoir joué à fond l'esprit du match, impliquer tout le club pour être présent dans un maximum de catégories</t>
  </si>
  <si>
    <t>ROULIER Baptiste/TOUROUDRE Nathan/VEISSIERE Corentin/LESAGE Mathis/SILVESTRE Tanguy/MOLLET Samuel/LANBLOIS DAGUET Enzo/Bar LANBLEMENT Quentin</t>
  </si>
  <si>
    <t>MAUJARET -GUINE luanne/KEITA FOFANA Grace/AVIGNON Elvan/PITTET Norine/Bar PERONNET Mailys</t>
  </si>
  <si>
    <t>BAILLEUL Andréa/SAINT VAL Enola/LAPEYRE Pauline/BISPO Alexa Bar DOS SANTOS Lisa</t>
  </si>
  <si>
    <t>LEFRESNE Anthony/BARCLAY Pierre/MESSAGER Corentin/SORIA Nicolas/HALLE Emma/RATTEZ Chloé/DUBOIS Dorian/DE KRUIF Ludovic Bar Silvestre Tanguy</t>
  </si>
  <si>
    <t xml:space="preserve">DOS SANTOS Lisa/FENEROL Eve/PERRONET Mailys/GUYOT Juline/Bar DUCHAT Franck        </t>
  </si>
  <si>
    <t>ETIENNE Christophe/BARBAUX Sylvain/BURRY Jérôme/RICHARD Bruno/CASSAGNE Jacques/DELRY Marc/SANCIER Olivier/ORHON Gilles /Bar PITTET Norine</t>
  </si>
  <si>
    <t>HUREAULT Flavie/SILVESTRE Bénédicte/BELLOCHE Emmanuel/ALAOUCHICHE FARID /BAR DUCHAT Franck</t>
  </si>
  <si>
    <t>MOLLET Raphaelle/MOSSINO Zoé/VAES Mélissa/PAIRAULT Jeanne</t>
  </si>
  <si>
    <t>COURMARCEL Pierre/STREIBLER Guillaume/AUBIN Hugo/BELOTTO Yannis/PAYET Romain/THEISSEN Antoine/SHOEBI Maxime/Bar LANGLEMENT Quentin</t>
  </si>
  <si>
    <t>PITTET Aimie/BENEZETH Elizabeth/SILVESTRE Carla/LEFEBVRE Marie</t>
  </si>
  <si>
    <t>NAGINSKI Matthieu, ROUSSEAU Antoine, TANGUY Martin, LACROIX Constant, GROSOEUVRE Paul, PONTARINI Marin, MAINBOURG Mathieu, NICOLAS Valentin -  Barreur : DE CHILLAZ Antoine</t>
  </si>
  <si>
    <t>CNV 1</t>
  </si>
  <si>
    <t>DANIELEC Caroline, TIBERGHIEN Victoire, WALLON Emeline, LEON Maïwenn - Barreur : BIGOT Arsinoe</t>
  </si>
  <si>
    <t>CNV 2</t>
  </si>
  <si>
    <t>DE MASFRAND Marguerite, CHEF Apoline, BONNIN Lila, ABBAS Aurélie - Barreur : LOMBARD-WEBER Alice</t>
  </si>
  <si>
    <t>Elena PAPAGIANAKOPOULOS, Lia TIRVERT, Ilona PONCIN, Jeanne SINCLAIR</t>
  </si>
  <si>
    <t>Théo LE MAGUER, Paul PINEL DE GOLEVILLE, Antoine KHAIRALLAH, Alexandre BEBON, Augustin LACROIX, Clément LEGER, Pierre RICARD, Romain MERCURE, Barreur: Hugo ADAM</t>
  </si>
  <si>
    <t>Sophie MOREL, Barbara LE MAGUER, Valérie NOEL, Helene PENHELEUX</t>
  </si>
  <si>
    <t>Stephane HENNEBERT, Julien MAISONNIER, Olivier CHALUS, Bertrand MATHIEU, Herve NOUGIER, David RENAUDINEAU, Sosthene GRANDJEAN, Philippe LAGRANGE, barreur : Hugo ADAM</t>
  </si>
  <si>
    <t>HELLOT Christophe, TAUPIN Jérôme, GOUPY Mickaël, KOSLOVSKI Nicolas: MAIMBOURG Mathieu</t>
  </si>
  <si>
    <t>LE GALL Gabriel, ESNAULT Wandrille, DOUERE Louis, POIRIER- COUTANCAIS Melchior - Barreur :FOURNIER PARTIOT Augustin</t>
  </si>
  <si>
    <t>Barbara CRESPO, Ariane LESIMPLE, Sophie VIMARD, Jeanne FETT</t>
  </si>
  <si>
    <t>Solene RENOUX, Alienor DEBENEY, Maylis DE MONGOLFIER, Florine GALLOIS</t>
  </si>
  <si>
    <t>Guillaume DAUQUIER, Aurélien BIGOT, Guillaume BEBON, Emmanuel MATHIEU, Gabriel KAUFFMAN, Mickael OSOROVITZ, Baptiste VIVENT, Erwan LEON, Bar: Lucas Bordenave</t>
  </si>
  <si>
    <t>Julie BALEYNAUD, Elena PAPAGIANAKOPOULOS, Ilona PONCIN, Lia TIRVERT</t>
  </si>
  <si>
    <t>Fabien DAGADA, Max HOFFER-LORMAN, Corentin ROY, Thibault MATHIEU, Gaspard DE BREBISSON, Paul-Marie GACIC, Alexis NOEL, Mathieu FRIGO, bar: Lucas Bordenave</t>
  </si>
  <si>
    <t>AMMH 1</t>
  </si>
  <si>
    <t>AMMH 2</t>
  </si>
  <si>
    <t>LOIUDICE Romolo;TOUIL Enzo;CHAMOUN KUNTZ Melek ;PERNIKOFF Yul;BISEAU Beaudouin;VEZZA Daniélé;VILLA Dario;BISEAU Karol;Barr : HAGER Robin</t>
  </si>
  <si>
    <t>CHEVRIER DA COSTA Elena;TALALAEFF Victoire;GRISEZ Léa;BAKAHER Manon;barr: JAFFREZIC Lilou</t>
  </si>
  <si>
    <t>PORTIER Chloé; BOURGOIN Camille; PATAROT Adèle; MOINARD Lou</t>
  </si>
  <si>
    <t>HERVOUET Léo; TALALAEFF Félix; ARAUJO Evan; CARLUCCI Théo; POLYCARPE Alfred; SOBCZAK Kevin; ; HEBERT Rémi; TURQUET Briac; NICOLAY Cyprien</t>
  </si>
  <si>
    <t>GUITEL Nathalie; ROUSSEAU Marie-Hélène; OBEGI Svenja; LANGUMIER catherine</t>
  </si>
  <si>
    <t>MAGNERON Anne-Catherine;VAUGON Christine;JONCOUR Mairie-Christine;HOMSY Brigitte</t>
  </si>
  <si>
    <t>RCPM 1</t>
  </si>
  <si>
    <t>RCPM 2</t>
  </si>
  <si>
    <t>CHARVET Gabrielle; VANDELLE Clémentine; N'DIAME Safaa; MOINARD Lou</t>
  </si>
  <si>
    <t>TREMBLOT DLC Théodore; ROTTMAN Antonin; LEROY Gaëtan; RUPIED Arnaud; MARTIN Ivan; OBEGI Sacha; GADECEAU Stanislas; GIELY Adam; DEDELIS FANION Achille</t>
  </si>
  <si>
    <t>THUEZ Joëlle; SCHULZ Anne-Marie; HERVOUET Solène; CHAIBAN Sandra</t>
  </si>
  <si>
    <t xml:space="preserve">ESPEROU Bertrand; CHEREL Romain; HERVOUET Mathieu; LE FLOHIC Rémi; GONSOLLEN Gauthier; BERTOLINO Christian; RANCHON Marc; HERVOUET Léo; barreuse: Elena CHEVRIER DA COSTA
</t>
  </si>
  <si>
    <t>Fouzia VOIRIN, Claire STANISLAS, Catherine WATINE, Barbara GOUTTE, barreuse : Ariane ROUSSEAU</t>
  </si>
  <si>
    <t>Nathalie BOURGEOIS, Arabelle PLAISANT, Ariane ROUSSEAU, Claire STANISLAS</t>
  </si>
  <si>
    <t>Bertrand OLLIVIER-LAMARQUE, Christelle ROBERT, Maxime ROSSI-BELLOM, Mickaël MOESON, barreuse : Arabelle PLAISANT</t>
  </si>
  <si>
    <t>CAC 1</t>
  </si>
  <si>
    <t>CAC 2</t>
  </si>
  <si>
    <t>CNV 2 (MH)</t>
  </si>
  <si>
    <t>Louis Salmon, Malo Batut, Mathias Fauvette, Noemen Eddaouidi, Nathan Cuggi, Gabriel Noquet, Fabien Goupil, Paul Beurrier, Louis Jamet</t>
  </si>
  <si>
    <t>Tessa Wallon, Célia Chalabi, Swan Lamy Lamy, AliceVialatte, Sophia Nouisser</t>
  </si>
  <si>
    <t>Caroline Néré, Claire Fauvette, Marie Delot, Lucie Dolinski</t>
  </si>
  <si>
    <t>Camille LeMercier, Lou Pinto, Julie Constans, Marie José Facy, Soheib El abdi</t>
  </si>
  <si>
    <t>Marie Laure Nougarède, Véronique Pécaric, Christine Faudet, Louis Jamet</t>
  </si>
  <si>
    <t>Christophe Célisse, Christian Célisse, Marc Gélin, Jean Marc Fage, Jean-Louis Raveau, David Lecornu, Olivierf Lesaout, Marc Dolinski, Claire Fauvette</t>
  </si>
  <si>
    <t>Clément Dietrich, Antoine Brochard, Mael Minardi, Soheib El Abdi</t>
  </si>
  <si>
    <t>Lucie Dolinki, Véronica Kida, Andreia Brandao, Whitney Ndenga</t>
  </si>
  <si>
    <t>Eléa Duquesne, Caroline Néré, Lucie Dolinski, Claire Fauvette</t>
  </si>
  <si>
    <t xml:space="preserve">ASM </t>
  </si>
  <si>
    <t>Christophe Delot, Frédéric Andolfi, Claude Talamonan François Jacono, Jérémy Lemercier, Mikel Shmitt, André Pécaric, Claire Fauvette</t>
  </si>
  <si>
    <t>B Jérémy JACQ J16 - Matthieu GEIST Alex MARTINET Axel WEINSTOCK Raphaël WAFLARD Nathan GIGUETLouis MAZOYZE Théo ESNAULT Tugdual FRANCOIS</t>
  </si>
  <si>
    <t>B Chloé MARANGON J15 - Joséphine HANLEY Fleur RINGUIER Augustine ROQUES Solène MOREAU Julie RENARD Emma AUBERT-OHEIX Clémence PERRIN Adèle JACQUIER</t>
  </si>
  <si>
    <t>CERAMM 1</t>
  </si>
  <si>
    <t>CERAMM 2</t>
  </si>
  <si>
    <t>B Louis MALEY J16 - Eléa HOFLAND Charlotte RANDALL Julia REY Alexandra BARCZA</t>
  </si>
  <si>
    <t>Chloé CROLET Apolline CHOAY Irina JAMERON Eléonore MOREAU</t>
  </si>
  <si>
    <t>B Pierre DROUARD VH - Merlin SACOTTE Paul LE BIHAN Andries ADEMA Elliot LEVER Noé HAMOU Charles PINARD Antoine VALERO Tristan PERROT</t>
  </si>
  <si>
    <t>B Noémie BARON - Sophie CHOUVALIDZE - Anne HUGOT Anne MARANGON Murielle OHEIX</t>
  </si>
  <si>
    <t>en 8x+ B Noémie BARON - Paul PONCELET Claude LEMENAGER Alain GIRARD Michel BAS Mauary DE LA LAURENCIEPatrick WEHRER Pierre André GUILLARDPierre LOSCUL</t>
  </si>
  <si>
    <t>B Laurent LIBOTTE - Bruno MILANO Fabrice DEVAUX Eric LENOIR Frederic BARCZA</t>
  </si>
  <si>
    <t>B Marie-Catherine GUIRAUD CARLIER - Antoien CARLIER Javier ANDRES Caroline SAUVAGE Bruno MAMER</t>
  </si>
  <si>
    <t>B Pierre DROUARD - Jeremy JACQ Louis MALEY Evan TOSTAIN Paul MARZE Toby AMBRIDGE Henrick DURRFELD Matthias RODRIGUEZ Raphaël MAMER</t>
  </si>
  <si>
    <t>Maëlys TOSTAIN Chloé CROLET Talia LAIZEAU Murielle OHEIX</t>
  </si>
  <si>
    <t>B Pierre DROUARD VH - Merlin SACOTTE Paul LE BIHAN Andries ADEMA Elliot LEVER Noé HAMOU Christophe DISCORS Antoine VALERO Tristan PERROT</t>
  </si>
  <si>
    <t>PAIRAULT Ronan/SILVESTRE Richard/LABORDE Valentin/MOSSINO Hugo/RICHOU Alexis/ETIENNE Quentin/FARRE Serguey/ RUCHE Thomas Bar PERONNET Mailys</t>
  </si>
  <si>
    <t>10 h 20</t>
  </si>
  <si>
    <t>10 h 50</t>
  </si>
  <si>
    <t>10h 20</t>
  </si>
  <si>
    <t>10h 50</t>
  </si>
  <si>
    <t>Heure de départ</t>
  </si>
  <si>
    <t>Heure d'arrivée</t>
  </si>
  <si>
    <t>Saisie résultats</t>
  </si>
  <si>
    <t>Annick BITOUN, Florence CHEVALIER, Agnès de FRAMOND, Brigitte BOSCO</t>
  </si>
  <si>
    <t>Sylvain THIRIEZ, Patrick HERVOUET, Guillaume LEHMANN, Fabien COQUILLARD</t>
  </si>
  <si>
    <t>Jean-Christophe DURAND, Hector BALLNER, Geoffroy BLERVAQUE, Olivier FONTENEAU, barreur : Pascal BANCE</t>
  </si>
  <si>
    <t>Ambroise DE DINECHIN, Paul BOURSIER, Balthazar PARISELLE, Loic JAILLET, Joachim HERAUD, Arthur POTIER, Eloi RICARD, Mathis DEPREUX, Bar</t>
  </si>
  <si>
    <t>Sophie MOREL, Julie BRACONNIER, Pauline FETT, Gabrielle LESIMPLE</t>
  </si>
  <si>
    <t>CERAMM 2 (Mx)</t>
  </si>
  <si>
    <t>Apolline CHOAY Irina JAMERON Eleonore MOREAU Chloé MARANGON</t>
  </si>
  <si>
    <t>MANOILOV Alexandre, ROUSSEAU Alain, MARCAIS Christophe, JAMES Neil, HILAIRE Pierre, GRISEZ Olivier, DAGOMER Vincent, PIHIER Stéphane. Barreuse : MOINARD Lou</t>
  </si>
  <si>
    <t>Saisie résultats Femmes</t>
  </si>
  <si>
    <t>Saisie résultats Hommes</t>
  </si>
  <si>
    <t>ESPEROU Bertrand; CHEREL Romain; HERVOUET Mathieu; LE FLOHIC Rémi; GONSOLLEN Gauthier; BERTOLINO Christian; RANCHON Marc; HERVOUET Léo; barreuse: Elena CHEVRIER DA COSTA</t>
  </si>
  <si>
    <t>CERAMM (Mx)</t>
  </si>
  <si>
    <t>en 8x+ B Noémie BARON - Paul PONCELET Claude LEMENAGER Alain GIRARD Michel BAS Amaury DE LA LAURENCIE Patrick WEHRER Pierre André GUILLARD Pierre LOSCUL</t>
  </si>
  <si>
    <t>Fair Play 2018 attribué au CAC pour son implication à revenir dans ce Match et le respect du délai requis pour envoyer ses engagements</t>
  </si>
  <si>
    <t>Vainqueurs 2018</t>
  </si>
  <si>
    <t>Nombre de victoires dans la catégorie 2005-2018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</si>
</sst>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2" x14ac:knownFonts="1"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Comic Sans MS"/>
      <family val="4"/>
    </font>
    <font>
      <b/>
      <sz val="11"/>
      <name val="Arial"/>
      <family val="2"/>
    </font>
    <font>
      <sz val="11"/>
      <name val="Comic Sans MS"/>
      <family val="4"/>
    </font>
    <font>
      <u/>
      <sz val="10"/>
      <color indexed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0"/>
      <color indexed="12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</cellStyleXfs>
  <cellXfs count="2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2" fontId="2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0" fillId="2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1" fillId="0" borderId="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47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7" fontId="5" fillId="0" borderId="3" xfId="0" applyNumberFormat="1" applyFont="1" applyFill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47" fontId="5" fillId="3" borderId="53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47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" fontId="6" fillId="7" borderId="49" xfId="0" applyNumberFormat="1" applyFont="1" applyFill="1" applyBorder="1" applyAlignment="1">
      <alignment horizontal="center" vertical="center" wrapText="1"/>
    </xf>
    <xf numFmtId="1" fontId="6" fillId="7" borderId="50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7" borderId="47" xfId="0" applyNumberFormat="1" applyFont="1" applyFill="1" applyBorder="1" applyAlignment="1">
      <alignment horizontal="center" vertical="center" wrapText="1"/>
    </xf>
    <xf numFmtId="1" fontId="6" fillId="7" borderId="48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" fontId="6" fillId="7" borderId="45" xfId="0" applyNumberFormat="1" applyFont="1" applyFill="1" applyBorder="1" applyAlignment="1">
      <alignment horizontal="center" vertical="center" wrapText="1"/>
    </xf>
    <xf numFmtId="1" fontId="6" fillId="7" borderId="46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7" borderId="26" xfId="0" applyNumberFormat="1" applyFont="1" applyFill="1" applyBorder="1" applyAlignment="1">
      <alignment horizontal="center" vertical="center" wrapText="1"/>
    </xf>
    <xf numFmtId="1" fontId="10" fillId="7" borderId="4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10" borderId="38" xfId="0" applyFont="1" applyFill="1" applyBorder="1" applyAlignment="1">
      <alignment horizontal="left" vertical="center" wrapText="1"/>
    </xf>
    <xf numFmtId="0" fontId="4" fillId="10" borderId="39" xfId="0" applyFont="1" applyFill="1" applyBorder="1" applyAlignment="1">
      <alignment horizontal="left" vertical="center" wrapText="1"/>
    </xf>
    <xf numFmtId="0" fontId="4" fillId="10" borderId="40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 wrapText="1"/>
    </xf>
    <xf numFmtId="47" fontId="5" fillId="12" borderId="3" xfId="0" applyNumberFormat="1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164" fontId="0" fillId="12" borderId="4" xfId="0" applyNumberForma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47" fontId="5" fillId="12" borderId="4" xfId="0" applyNumberFormat="1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/>
    </xf>
  </cellXfs>
  <cellStyles count="5">
    <cellStyle name="Lien hypertexte 2" xfId="1"/>
    <cellStyle name="Lien hypertexte 2 2" xfId="2"/>
    <cellStyle name="Normal" xfId="0" builtinId="0"/>
    <cellStyle name="Normal 2" xfId="3"/>
    <cellStyle name="Pourcentage 2" xfId="4"/>
  </cellStyles>
  <dxfs count="0"/>
  <tableStyles count="0" defaultTableStyle="TableStyleMedium9" defaultPivotStyle="PivotStyleLight16"/>
  <colors>
    <mruColors>
      <color rgb="FF00FF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Normal="100" workbookViewId="0">
      <pane xSplit="3" ySplit="1" topLeftCell="D77" activePane="bottomRight" state="frozen"/>
      <selection activeCell="E6" sqref="E6"/>
      <selection pane="topRight" activeCell="E6" sqref="E6"/>
      <selection pane="bottomLeft" activeCell="E6" sqref="E6"/>
      <selection pane="bottomRight" activeCell="E68" sqref="E68"/>
    </sheetView>
  </sheetViews>
  <sheetFormatPr baseColWidth="10" defaultRowHeight="12.75" x14ac:dyDescent="0.2"/>
  <cols>
    <col min="1" max="1" width="7.7109375" customWidth="1"/>
    <col min="2" max="2" width="9.140625" customWidth="1"/>
    <col min="3" max="3" width="10" customWidth="1"/>
    <col min="4" max="4" width="13.7109375" customWidth="1"/>
    <col min="5" max="5" width="57.140625" customWidth="1"/>
    <col min="6" max="6" width="12.85546875" customWidth="1"/>
    <col min="7" max="7" width="6.85546875" customWidth="1"/>
    <col min="8" max="9" width="15.7109375" style="25" customWidth="1"/>
  </cols>
  <sheetData>
    <row r="1" spans="1:9" ht="28.5" customHeight="1" x14ac:dyDescent="0.2">
      <c r="A1" s="166" t="s">
        <v>119</v>
      </c>
      <c r="B1" s="167"/>
      <c r="C1" s="168"/>
      <c r="D1" s="169" t="s">
        <v>200</v>
      </c>
      <c r="E1" s="170"/>
      <c r="F1" s="170"/>
      <c r="G1" s="171"/>
      <c r="I1" s="24"/>
    </row>
    <row r="2" spans="1:9" ht="15" customHeight="1" thickBot="1" x14ac:dyDescent="0.25">
      <c r="A2" s="131"/>
      <c r="B2" s="131"/>
      <c r="C2" s="131"/>
      <c r="D2" s="131"/>
      <c r="E2" s="145"/>
      <c r="F2" s="131"/>
      <c r="G2" s="131"/>
    </row>
    <row r="3" spans="1:9" ht="15" customHeight="1" thickBot="1" x14ac:dyDescent="0.25">
      <c r="A3" s="133" t="s">
        <v>43</v>
      </c>
      <c r="B3" s="133" t="s">
        <v>40</v>
      </c>
      <c r="C3" s="144" t="s">
        <v>67</v>
      </c>
      <c r="D3" s="134" t="s">
        <v>41</v>
      </c>
      <c r="E3" s="134" t="s">
        <v>42</v>
      </c>
      <c r="F3" s="156" t="s">
        <v>52</v>
      </c>
      <c r="G3" s="157" t="s">
        <v>58</v>
      </c>
      <c r="H3" s="155" t="s">
        <v>198</v>
      </c>
      <c r="I3" s="155" t="s">
        <v>199</v>
      </c>
    </row>
    <row r="4" spans="1:9" s="131" customFormat="1" ht="43.5" customHeight="1" x14ac:dyDescent="0.2">
      <c r="A4" s="137">
        <v>4</v>
      </c>
      <c r="B4" s="138">
        <v>1</v>
      </c>
      <c r="C4" s="138" t="s">
        <v>17</v>
      </c>
      <c r="D4" s="142" t="s">
        <v>1</v>
      </c>
      <c r="E4" s="142" t="s">
        <v>122</v>
      </c>
      <c r="F4" s="158">
        <f t="shared" ref="F4:F9" si="0">I4-H4</f>
        <v>2.5891203703704013E-3</v>
      </c>
      <c r="G4" s="252">
        <v>1</v>
      </c>
      <c r="H4" s="244">
        <v>0.4264398148148148</v>
      </c>
      <c r="I4" s="244">
        <v>0.4290289351851852</v>
      </c>
    </row>
    <row r="5" spans="1:9" s="131" customFormat="1" ht="57.75" customHeight="1" x14ac:dyDescent="0.2">
      <c r="A5" s="137">
        <v>2</v>
      </c>
      <c r="B5" s="138">
        <v>1</v>
      </c>
      <c r="C5" s="138" t="s">
        <v>17</v>
      </c>
      <c r="D5" s="142" t="s">
        <v>5</v>
      </c>
      <c r="E5" s="142" t="s">
        <v>132</v>
      </c>
      <c r="F5" s="158">
        <f t="shared" si="0"/>
        <v>2.7303240740740864E-3</v>
      </c>
      <c r="G5" s="159">
        <v>2</v>
      </c>
      <c r="H5" s="244">
        <v>0.4264398148148148</v>
      </c>
      <c r="I5" s="244">
        <v>0.42917013888888889</v>
      </c>
    </row>
    <row r="6" spans="1:9" s="131" customFormat="1" ht="43.5" customHeight="1" x14ac:dyDescent="0.2">
      <c r="A6" s="137">
        <v>1</v>
      </c>
      <c r="B6" s="138">
        <v>1</v>
      </c>
      <c r="C6" s="138" t="s">
        <v>17</v>
      </c>
      <c r="D6" s="152" t="s">
        <v>2</v>
      </c>
      <c r="E6" s="152" t="s">
        <v>168</v>
      </c>
      <c r="F6" s="158">
        <f t="shared" si="0"/>
        <v>2.869212962962997E-3</v>
      </c>
      <c r="G6" s="159">
        <v>3</v>
      </c>
      <c r="H6" s="244">
        <v>0.4264398148148148</v>
      </c>
      <c r="I6" s="244">
        <v>0.4293090277777778</v>
      </c>
    </row>
    <row r="7" spans="1:9" s="131" customFormat="1" ht="43.5" customHeight="1" x14ac:dyDescent="0.2">
      <c r="A7" s="137">
        <v>5</v>
      </c>
      <c r="B7" s="138">
        <v>1</v>
      </c>
      <c r="C7" s="138" t="s">
        <v>17</v>
      </c>
      <c r="D7" s="152" t="s">
        <v>181</v>
      </c>
      <c r="E7" s="142" t="s">
        <v>179</v>
      </c>
      <c r="F7" s="158">
        <f t="shared" si="0"/>
        <v>3.2800925925925983E-3</v>
      </c>
      <c r="G7" s="159">
        <v>4</v>
      </c>
      <c r="H7" s="244">
        <v>0.4264398148148148</v>
      </c>
      <c r="I7" s="244">
        <v>0.4297199074074074</v>
      </c>
    </row>
    <row r="8" spans="1:9" s="131" customFormat="1" ht="43.5" customHeight="1" x14ac:dyDescent="0.3">
      <c r="A8" s="137">
        <v>3</v>
      </c>
      <c r="B8" s="138">
        <v>1</v>
      </c>
      <c r="C8" s="138" t="s">
        <v>17</v>
      </c>
      <c r="D8" s="152" t="s">
        <v>182</v>
      </c>
      <c r="E8" s="153" t="s">
        <v>180</v>
      </c>
      <c r="F8" s="158">
        <f t="shared" si="0"/>
        <v>3.4675925925926054E-3</v>
      </c>
      <c r="G8" s="159">
        <v>5</v>
      </c>
      <c r="H8" s="244">
        <v>0.4264398148148148</v>
      </c>
      <c r="I8" s="244">
        <v>0.4299074074074074</v>
      </c>
    </row>
    <row r="9" spans="1:9" s="131" customFormat="1" ht="43.5" customHeight="1" x14ac:dyDescent="0.2">
      <c r="A9" s="137">
        <v>6</v>
      </c>
      <c r="B9" s="138">
        <v>1</v>
      </c>
      <c r="C9" s="138" t="s">
        <v>17</v>
      </c>
      <c r="D9" s="152" t="s">
        <v>6</v>
      </c>
      <c r="E9" s="152" t="s">
        <v>150</v>
      </c>
      <c r="F9" s="158">
        <f t="shared" si="0"/>
        <v>3.7997685185184871E-3</v>
      </c>
      <c r="G9" s="159">
        <v>6</v>
      </c>
      <c r="H9" s="244">
        <v>0.4264398148148148</v>
      </c>
      <c r="I9" s="244">
        <v>0.43023958333333329</v>
      </c>
    </row>
    <row r="10" spans="1:9" s="131" customFormat="1" ht="30.75" customHeight="1" x14ac:dyDescent="0.2">
      <c r="A10" s="137"/>
      <c r="B10" s="138">
        <v>1</v>
      </c>
      <c r="C10" s="138" t="s">
        <v>17</v>
      </c>
      <c r="D10" s="142"/>
      <c r="E10" s="142"/>
      <c r="F10" s="146"/>
      <c r="G10" s="138"/>
      <c r="H10" s="245"/>
      <c r="I10" s="245"/>
    </row>
    <row r="11" spans="1:9" s="131" customFormat="1" ht="15" customHeight="1" thickBot="1" x14ac:dyDescent="0.25">
      <c r="E11" s="145"/>
      <c r="H11" s="25"/>
      <c r="I11" s="25"/>
    </row>
    <row r="12" spans="1:9" s="131" customFormat="1" ht="15" customHeight="1" x14ac:dyDescent="0.2">
      <c r="A12" s="160" t="s">
        <v>43</v>
      </c>
      <c r="B12" s="160" t="s">
        <v>40</v>
      </c>
      <c r="C12" s="161" t="s">
        <v>68</v>
      </c>
      <c r="D12" s="155" t="s">
        <v>41</v>
      </c>
      <c r="E12" s="155" t="s">
        <v>42</v>
      </c>
      <c r="F12" s="156" t="s">
        <v>52</v>
      </c>
      <c r="G12" s="157" t="s">
        <v>58</v>
      </c>
      <c r="H12" s="155" t="s">
        <v>198</v>
      </c>
      <c r="I12" s="155" t="s">
        <v>199</v>
      </c>
    </row>
    <row r="13" spans="1:9" s="131" customFormat="1" ht="29.25" customHeight="1" x14ac:dyDescent="0.2">
      <c r="A13" s="162">
        <v>3</v>
      </c>
      <c r="B13" s="159">
        <v>2</v>
      </c>
      <c r="C13" s="159" t="s">
        <v>71</v>
      </c>
      <c r="D13" s="163" t="s">
        <v>4</v>
      </c>
      <c r="E13" s="163" t="s">
        <v>183</v>
      </c>
      <c r="F13" s="158">
        <f t="shared" ref="F13:F19" si="1">I13-H13</f>
        <v>3.015046296296342E-3</v>
      </c>
      <c r="G13" s="252">
        <v>1</v>
      </c>
      <c r="H13" s="244">
        <v>0.43594097222222222</v>
      </c>
      <c r="I13" s="244">
        <v>0.43895601851851856</v>
      </c>
    </row>
    <row r="14" spans="1:9" s="131" customFormat="1" ht="29.25" customHeight="1" x14ac:dyDescent="0.2">
      <c r="A14" s="162">
        <v>1</v>
      </c>
      <c r="B14" s="159">
        <v>2</v>
      </c>
      <c r="C14" s="159" t="s">
        <v>71</v>
      </c>
      <c r="D14" s="163" t="s">
        <v>133</v>
      </c>
      <c r="E14" s="163" t="s">
        <v>134</v>
      </c>
      <c r="F14" s="158">
        <f t="shared" si="1"/>
        <v>3.0925925925926467E-3</v>
      </c>
      <c r="G14" s="159">
        <v>2</v>
      </c>
      <c r="H14" s="244">
        <v>0.43594097222222222</v>
      </c>
      <c r="I14" s="244">
        <v>0.43903356481481487</v>
      </c>
    </row>
    <row r="15" spans="1:9" s="131" customFormat="1" ht="29.25" customHeight="1" x14ac:dyDescent="0.2">
      <c r="A15" s="162">
        <v>6</v>
      </c>
      <c r="B15" s="159">
        <v>2</v>
      </c>
      <c r="C15" s="159" t="s">
        <v>71</v>
      </c>
      <c r="D15" s="163" t="s">
        <v>148</v>
      </c>
      <c r="E15" s="163" t="s">
        <v>123</v>
      </c>
      <c r="F15" s="158">
        <f t="shared" si="1"/>
        <v>3.0949074074074212E-3</v>
      </c>
      <c r="G15" s="159">
        <v>3</v>
      </c>
      <c r="H15" s="244">
        <v>0.43594097222222222</v>
      </c>
      <c r="I15" s="244">
        <v>0.43903587962962964</v>
      </c>
    </row>
    <row r="16" spans="1:9" s="131" customFormat="1" ht="29.25" customHeight="1" x14ac:dyDescent="0.2">
      <c r="A16" s="162">
        <v>5</v>
      </c>
      <c r="B16" s="159">
        <v>2</v>
      </c>
      <c r="C16" s="159" t="s">
        <v>71</v>
      </c>
      <c r="D16" s="163" t="s">
        <v>6</v>
      </c>
      <c r="E16" s="163" t="s">
        <v>151</v>
      </c>
      <c r="F16" s="158">
        <f t="shared" si="1"/>
        <v>3.1377314814814428E-3</v>
      </c>
      <c r="G16" s="159">
        <v>4</v>
      </c>
      <c r="H16" s="244">
        <v>0.43594097222222222</v>
      </c>
      <c r="I16" s="244">
        <v>0.43907870370370367</v>
      </c>
    </row>
    <row r="17" spans="1:9" s="131" customFormat="1" ht="29.25" customHeight="1" x14ac:dyDescent="0.2">
      <c r="A17" s="162">
        <v>4</v>
      </c>
      <c r="B17" s="159">
        <v>2</v>
      </c>
      <c r="C17" s="159" t="s">
        <v>71</v>
      </c>
      <c r="D17" s="163" t="s">
        <v>135</v>
      </c>
      <c r="E17" s="163" t="s">
        <v>136</v>
      </c>
      <c r="F17" s="158">
        <f t="shared" si="1"/>
        <v>3.3877314814814707E-3</v>
      </c>
      <c r="G17" s="159">
        <v>5</v>
      </c>
      <c r="H17" s="244">
        <v>0.43594097222222222</v>
      </c>
      <c r="I17" s="244">
        <v>0.43932870370370369</v>
      </c>
    </row>
    <row r="18" spans="1:9" s="131" customFormat="1" ht="29.25" customHeight="1" x14ac:dyDescent="0.2">
      <c r="A18" s="162">
        <v>2</v>
      </c>
      <c r="B18" s="159">
        <v>2</v>
      </c>
      <c r="C18" s="159" t="s">
        <v>71</v>
      </c>
      <c r="D18" s="163" t="s">
        <v>149</v>
      </c>
      <c r="E18" s="163" t="s">
        <v>124</v>
      </c>
      <c r="F18" s="158">
        <f t="shared" si="1"/>
        <v>4.7673611111110903E-3</v>
      </c>
      <c r="G18" s="159">
        <v>6</v>
      </c>
      <c r="H18" s="244">
        <v>0.43594097222222222</v>
      </c>
      <c r="I18" s="244">
        <v>0.44070833333333331</v>
      </c>
    </row>
    <row r="19" spans="1:9" s="131" customFormat="1" ht="29.25" customHeight="1" x14ac:dyDescent="0.3">
      <c r="A19" s="162">
        <v>7</v>
      </c>
      <c r="B19" s="159">
        <v>2</v>
      </c>
      <c r="C19" s="159" t="s">
        <v>71</v>
      </c>
      <c r="D19" s="163" t="s">
        <v>2</v>
      </c>
      <c r="E19" s="164" t="s">
        <v>169</v>
      </c>
      <c r="F19" s="158">
        <f t="shared" si="1"/>
        <v>5.3078703703703933E-3</v>
      </c>
      <c r="G19" s="159">
        <v>7</v>
      </c>
      <c r="H19" s="244">
        <v>0.43594097222222222</v>
      </c>
      <c r="I19" s="244">
        <v>0.44124884259259262</v>
      </c>
    </row>
    <row r="20" spans="1:9" s="131" customFormat="1" ht="15" customHeight="1" thickBot="1" x14ac:dyDescent="0.25">
      <c r="E20" s="145"/>
      <c r="H20" s="25"/>
      <c r="I20" s="25"/>
    </row>
    <row r="21" spans="1:9" s="131" customFormat="1" ht="15" customHeight="1" x14ac:dyDescent="0.2">
      <c r="A21" s="160" t="s">
        <v>43</v>
      </c>
      <c r="B21" s="160" t="s">
        <v>40</v>
      </c>
      <c r="C21" s="161" t="s">
        <v>61</v>
      </c>
      <c r="D21" s="155" t="s">
        <v>41</v>
      </c>
      <c r="E21" s="155" t="s">
        <v>42</v>
      </c>
      <c r="F21" s="156" t="s">
        <v>52</v>
      </c>
      <c r="G21" s="157" t="s">
        <v>58</v>
      </c>
      <c r="H21" s="155" t="s">
        <v>198</v>
      </c>
      <c r="I21" s="155" t="s">
        <v>199</v>
      </c>
    </row>
    <row r="22" spans="1:9" ht="28.5" customHeight="1" x14ac:dyDescent="0.2">
      <c r="A22" s="162">
        <v>4</v>
      </c>
      <c r="B22" s="159">
        <v>3</v>
      </c>
      <c r="C22" s="159" t="s">
        <v>70</v>
      </c>
      <c r="D22" s="163" t="s">
        <v>5</v>
      </c>
      <c r="E22" s="163" t="s">
        <v>137</v>
      </c>
      <c r="F22" s="158">
        <f>I22-H22</f>
        <v>2.4594907407407551E-3</v>
      </c>
      <c r="G22" s="252">
        <v>1</v>
      </c>
      <c r="H22" s="244">
        <v>0.4428449074074074</v>
      </c>
      <c r="I22" s="244">
        <v>0.44530439814814815</v>
      </c>
    </row>
    <row r="23" spans="1:9" ht="28.5" customHeight="1" x14ac:dyDescent="0.2">
      <c r="A23" s="162">
        <v>5</v>
      </c>
      <c r="B23" s="159">
        <v>3</v>
      </c>
      <c r="C23" s="159" t="s">
        <v>70</v>
      </c>
      <c r="D23" s="163" t="s">
        <v>2</v>
      </c>
      <c r="E23" s="163" t="s">
        <v>170</v>
      </c>
      <c r="F23" s="158">
        <f>I23-H23</f>
        <v>2.4733796296296795E-3</v>
      </c>
      <c r="G23" s="159">
        <v>2</v>
      </c>
      <c r="H23" s="244">
        <v>0.4428449074074074</v>
      </c>
      <c r="I23" s="244">
        <v>0.44531828703703707</v>
      </c>
    </row>
    <row r="24" spans="1:9" ht="28.5" customHeight="1" x14ac:dyDescent="0.2">
      <c r="A24" s="162">
        <v>2</v>
      </c>
      <c r="B24" s="159">
        <v>3</v>
      </c>
      <c r="C24" s="159" t="s">
        <v>70</v>
      </c>
      <c r="D24" s="163" t="s">
        <v>6</v>
      </c>
      <c r="E24" s="163" t="s">
        <v>152</v>
      </c>
      <c r="F24" s="158">
        <f>I24-H24</f>
        <v>2.5532407407407587E-3</v>
      </c>
      <c r="G24" s="159">
        <v>3</v>
      </c>
      <c r="H24" s="244">
        <v>0.4428449074074074</v>
      </c>
      <c r="I24" s="244">
        <v>0.44539814814814815</v>
      </c>
    </row>
    <row r="25" spans="1:9" ht="28.5" customHeight="1" x14ac:dyDescent="0.2">
      <c r="A25" s="162">
        <v>3</v>
      </c>
      <c r="B25" s="159">
        <v>3</v>
      </c>
      <c r="C25" s="159" t="s">
        <v>70</v>
      </c>
      <c r="D25" s="163" t="s">
        <v>4</v>
      </c>
      <c r="E25" s="165" t="s">
        <v>184</v>
      </c>
      <c r="F25" s="158">
        <f>I25-H25</f>
        <v>2.7071759259259531E-3</v>
      </c>
      <c r="G25" s="159">
        <v>4</v>
      </c>
      <c r="H25" s="244">
        <v>0.4428449074074074</v>
      </c>
      <c r="I25" s="244">
        <v>0.44555208333333335</v>
      </c>
    </row>
    <row r="26" spans="1:9" ht="28.5" customHeight="1" x14ac:dyDescent="0.2">
      <c r="A26" s="162"/>
      <c r="B26" s="159">
        <v>3</v>
      </c>
      <c r="C26" s="159" t="s">
        <v>70</v>
      </c>
      <c r="D26" s="163"/>
      <c r="E26" s="163"/>
      <c r="F26" s="158"/>
      <c r="G26" s="159"/>
      <c r="H26" s="244"/>
      <c r="I26" s="244"/>
    </row>
    <row r="27" spans="1:9" ht="28.5" customHeight="1" x14ac:dyDescent="0.3">
      <c r="A27" s="162"/>
      <c r="B27" s="159">
        <v>3</v>
      </c>
      <c r="C27" s="159" t="s">
        <v>70</v>
      </c>
      <c r="D27" s="163"/>
      <c r="E27" s="164"/>
      <c r="F27" s="158"/>
      <c r="G27" s="159"/>
      <c r="H27" s="244"/>
      <c r="I27" s="244"/>
    </row>
    <row r="28" spans="1:9" ht="28.5" customHeight="1" x14ac:dyDescent="0.2">
      <c r="A28" s="162"/>
      <c r="B28" s="159">
        <v>3</v>
      </c>
      <c r="C28" s="159" t="s">
        <v>70</v>
      </c>
      <c r="D28" s="163"/>
      <c r="E28" s="163"/>
      <c r="F28" s="158"/>
      <c r="G28" s="159"/>
      <c r="H28" s="244"/>
      <c r="I28" s="244"/>
    </row>
    <row r="29" spans="1:9" s="131" customFormat="1" ht="15" customHeight="1" thickBot="1" x14ac:dyDescent="0.25">
      <c r="E29" s="145"/>
      <c r="H29" s="25"/>
      <c r="I29" s="25"/>
    </row>
    <row r="30" spans="1:9" s="131" customFormat="1" ht="15" customHeight="1" thickBot="1" x14ac:dyDescent="0.25">
      <c r="A30" s="133" t="s">
        <v>43</v>
      </c>
      <c r="B30" s="133" t="s">
        <v>40</v>
      </c>
      <c r="C30" s="144" t="s">
        <v>69</v>
      </c>
      <c r="D30" s="134" t="s">
        <v>41</v>
      </c>
      <c r="E30" s="134" t="s">
        <v>42</v>
      </c>
      <c r="F30" s="135" t="s">
        <v>52</v>
      </c>
      <c r="G30" s="136" t="s">
        <v>58</v>
      </c>
      <c r="H30" s="155" t="s">
        <v>198</v>
      </c>
      <c r="I30" s="155" t="s">
        <v>199</v>
      </c>
    </row>
    <row r="31" spans="1:9" s="131" customFormat="1" ht="43.5" customHeight="1" x14ac:dyDescent="0.2">
      <c r="A31" s="137">
        <v>2</v>
      </c>
      <c r="B31" s="138">
        <v>4</v>
      </c>
      <c r="C31" s="138" t="s">
        <v>118</v>
      </c>
      <c r="D31" s="142" t="s">
        <v>6</v>
      </c>
      <c r="E31" s="142" t="s">
        <v>153</v>
      </c>
      <c r="F31" s="146">
        <f>I31-H31</f>
        <v>2.3298611111111089E-3</v>
      </c>
      <c r="G31" s="253">
        <v>1</v>
      </c>
      <c r="H31" s="244">
        <v>0.45609490740740743</v>
      </c>
      <c r="I31" s="244">
        <v>0.45842476851851854</v>
      </c>
    </row>
    <row r="32" spans="1:9" s="131" customFormat="1" ht="43.5" customHeight="1" x14ac:dyDescent="0.2">
      <c r="A32" s="137">
        <v>5</v>
      </c>
      <c r="B32" s="138">
        <v>4</v>
      </c>
      <c r="C32" s="138" t="s">
        <v>118</v>
      </c>
      <c r="D32" s="142" t="s">
        <v>4</v>
      </c>
      <c r="E32" s="142" t="s">
        <v>185</v>
      </c>
      <c r="F32" s="146">
        <f>I32-H32</f>
        <v>2.3483796296295822E-3</v>
      </c>
      <c r="G32" s="138">
        <v>2</v>
      </c>
      <c r="H32" s="244">
        <v>0.45609490740740743</v>
      </c>
      <c r="I32" s="244">
        <v>0.45844328703703702</v>
      </c>
    </row>
    <row r="33" spans="1:9" s="131" customFormat="1" ht="43.5" customHeight="1" x14ac:dyDescent="0.2">
      <c r="A33" s="137">
        <v>4</v>
      </c>
      <c r="B33" s="138">
        <v>4</v>
      </c>
      <c r="C33" s="138" t="s">
        <v>118</v>
      </c>
      <c r="D33" s="152" t="s">
        <v>5</v>
      </c>
      <c r="E33" s="152" t="s">
        <v>138</v>
      </c>
      <c r="F33" s="146">
        <f>I33-H33</f>
        <v>2.3900462962962443E-3</v>
      </c>
      <c r="G33" s="138">
        <v>3</v>
      </c>
      <c r="H33" s="244">
        <v>0.45609490740740743</v>
      </c>
      <c r="I33" s="244">
        <v>0.45848495370370368</v>
      </c>
    </row>
    <row r="34" spans="1:9" s="131" customFormat="1" ht="43.5" customHeight="1" x14ac:dyDescent="0.2">
      <c r="A34" s="137">
        <v>3</v>
      </c>
      <c r="B34" s="138">
        <v>4</v>
      </c>
      <c r="C34" s="138" t="s">
        <v>118</v>
      </c>
      <c r="D34" s="152" t="s">
        <v>1</v>
      </c>
      <c r="E34" s="152" t="s">
        <v>125</v>
      </c>
      <c r="F34" s="146">
        <f>I34-H34</f>
        <v>2.4837962962962479E-3</v>
      </c>
      <c r="G34" s="138">
        <v>4</v>
      </c>
      <c r="H34" s="244">
        <v>0.45609490740740743</v>
      </c>
      <c r="I34" s="244">
        <v>0.45857870370370368</v>
      </c>
    </row>
    <row r="35" spans="1:9" s="131" customFormat="1" ht="29.25" customHeight="1" x14ac:dyDescent="0.2">
      <c r="A35" s="137"/>
      <c r="B35" s="138">
        <v>4</v>
      </c>
      <c r="C35" s="138" t="s">
        <v>118</v>
      </c>
      <c r="D35" s="142"/>
      <c r="E35" s="142"/>
      <c r="F35" s="146"/>
      <c r="G35" s="138"/>
      <c r="H35" s="244"/>
      <c r="I35" s="244"/>
    </row>
    <row r="36" spans="1:9" s="131" customFormat="1" ht="29.25" customHeight="1" x14ac:dyDescent="0.3">
      <c r="A36" s="137"/>
      <c r="B36" s="138">
        <v>4</v>
      </c>
      <c r="C36" s="138" t="s">
        <v>118</v>
      </c>
      <c r="D36" s="142"/>
      <c r="E36" s="143"/>
      <c r="F36" s="146"/>
      <c r="G36" s="138"/>
      <c r="H36" s="246"/>
      <c r="I36" s="244"/>
    </row>
    <row r="37" spans="1:9" s="131" customFormat="1" ht="29.25" customHeight="1" x14ac:dyDescent="0.2">
      <c r="A37" s="137"/>
      <c r="B37" s="138">
        <v>4</v>
      </c>
      <c r="C37" s="138" t="s">
        <v>118</v>
      </c>
      <c r="D37" s="142"/>
      <c r="E37" s="142"/>
      <c r="F37" s="146"/>
      <c r="G37" s="138"/>
      <c r="H37" s="244"/>
      <c r="I37" s="244"/>
    </row>
    <row r="38" spans="1:9" ht="15" customHeight="1" thickBot="1" x14ac:dyDescent="0.25">
      <c r="A38" s="139"/>
      <c r="B38" s="131"/>
      <c r="C38" s="131"/>
      <c r="D38" s="141"/>
      <c r="E38" s="141"/>
      <c r="F38" s="147"/>
      <c r="G38" s="131"/>
    </row>
    <row r="39" spans="1:9" ht="15" customHeight="1" thickBot="1" x14ac:dyDescent="0.25">
      <c r="A39" s="133" t="s">
        <v>43</v>
      </c>
      <c r="B39" s="133" t="s">
        <v>40</v>
      </c>
      <c r="C39" s="150" t="s">
        <v>194</v>
      </c>
      <c r="D39" s="134" t="s">
        <v>41</v>
      </c>
      <c r="E39" s="148" t="s">
        <v>93</v>
      </c>
      <c r="F39" s="135" t="s">
        <v>52</v>
      </c>
      <c r="G39" s="136" t="s">
        <v>58</v>
      </c>
      <c r="H39" s="155" t="s">
        <v>198</v>
      </c>
      <c r="I39" s="155" t="s">
        <v>199</v>
      </c>
    </row>
    <row r="40" spans="1:9" ht="28.5" customHeight="1" x14ac:dyDescent="0.3">
      <c r="A40" s="137">
        <v>3</v>
      </c>
      <c r="B40" s="138">
        <v>5</v>
      </c>
      <c r="C40" s="138" t="s">
        <v>54</v>
      </c>
      <c r="D40" s="152" t="s">
        <v>167</v>
      </c>
      <c r="E40" s="153" t="s">
        <v>142</v>
      </c>
      <c r="F40" s="146">
        <f t="shared" ref="F40:F46" si="2">I40-H40</f>
        <v>3.2546296296296351E-3</v>
      </c>
      <c r="G40" s="253">
        <v>1</v>
      </c>
      <c r="H40" s="244">
        <v>0.46719907407407407</v>
      </c>
      <c r="I40" s="244">
        <v>0.47045370370370371</v>
      </c>
    </row>
    <row r="41" spans="1:9" ht="28.5" customHeight="1" x14ac:dyDescent="0.2">
      <c r="A41" s="137">
        <v>2</v>
      </c>
      <c r="B41" s="138">
        <v>5</v>
      </c>
      <c r="C41" s="138" t="s">
        <v>55</v>
      </c>
      <c r="D41" s="142" t="s">
        <v>1</v>
      </c>
      <c r="E41" s="142" t="s">
        <v>126</v>
      </c>
      <c r="F41" s="146">
        <f t="shared" si="2"/>
        <v>3.3495370370370536E-3</v>
      </c>
      <c r="G41" s="138">
        <v>2</v>
      </c>
      <c r="H41" s="244">
        <v>0.47224305555555551</v>
      </c>
      <c r="I41" s="244">
        <v>0.47559259259259257</v>
      </c>
    </row>
    <row r="42" spans="1:9" ht="28.5" customHeight="1" x14ac:dyDescent="0.2">
      <c r="A42" s="137">
        <v>6</v>
      </c>
      <c r="B42" s="138">
        <v>5</v>
      </c>
      <c r="C42" s="138" t="s">
        <v>55</v>
      </c>
      <c r="D42" s="152" t="s">
        <v>4</v>
      </c>
      <c r="E42" s="152" t="s">
        <v>186</v>
      </c>
      <c r="F42" s="146">
        <f t="shared" si="2"/>
        <v>3.4479166666667171E-3</v>
      </c>
      <c r="G42" s="138">
        <v>3</v>
      </c>
      <c r="H42" s="244">
        <v>0.47224305555555551</v>
      </c>
      <c r="I42" s="244">
        <v>0.47569097222222223</v>
      </c>
    </row>
    <row r="43" spans="1:9" ht="28.5" customHeight="1" x14ac:dyDescent="0.2">
      <c r="A43" s="137">
        <v>7</v>
      </c>
      <c r="B43" s="138">
        <v>5</v>
      </c>
      <c r="C43" s="138" t="s">
        <v>55</v>
      </c>
      <c r="D43" s="152" t="s">
        <v>6</v>
      </c>
      <c r="E43" s="152" t="s">
        <v>201</v>
      </c>
      <c r="F43" s="146">
        <f t="shared" si="2"/>
        <v>3.4930555555555687E-3</v>
      </c>
      <c r="G43" s="138">
        <v>4</v>
      </c>
      <c r="H43" s="244">
        <v>0.46719907407407407</v>
      </c>
      <c r="I43" s="244">
        <v>0.47069212962962964</v>
      </c>
    </row>
    <row r="44" spans="1:9" ht="28.5" customHeight="1" x14ac:dyDescent="0.2">
      <c r="A44" s="137">
        <v>4</v>
      </c>
      <c r="B44" s="138">
        <v>5</v>
      </c>
      <c r="C44" s="138" t="s">
        <v>55</v>
      </c>
      <c r="D44" s="152" t="s">
        <v>2</v>
      </c>
      <c r="E44" s="152" t="s">
        <v>171</v>
      </c>
      <c r="F44" s="146">
        <f t="shared" si="2"/>
        <v>3.5127314814815125E-3</v>
      </c>
      <c r="G44" s="138">
        <v>5</v>
      </c>
      <c r="H44" s="244">
        <v>0.47224305555555551</v>
      </c>
      <c r="I44" s="244">
        <v>0.47575578703703703</v>
      </c>
    </row>
    <row r="45" spans="1:9" ht="28.5" customHeight="1" x14ac:dyDescent="0.2">
      <c r="A45" s="137">
        <v>5</v>
      </c>
      <c r="B45" s="138">
        <v>5</v>
      </c>
      <c r="C45" s="138" t="s">
        <v>55</v>
      </c>
      <c r="D45" s="142" t="s">
        <v>3</v>
      </c>
      <c r="E45" s="152" t="s">
        <v>162</v>
      </c>
      <c r="F45" s="146">
        <f t="shared" si="2"/>
        <v>3.6574074074074425E-3</v>
      </c>
      <c r="G45" s="138">
        <v>6</v>
      </c>
      <c r="H45" s="244">
        <v>0.46719907407407407</v>
      </c>
      <c r="I45" s="244">
        <v>0.47085648148148151</v>
      </c>
    </row>
    <row r="46" spans="1:9" ht="28.5" customHeight="1" x14ac:dyDescent="0.3">
      <c r="A46" s="137">
        <v>1</v>
      </c>
      <c r="B46" s="138">
        <v>5</v>
      </c>
      <c r="C46" s="138" t="s">
        <v>54</v>
      </c>
      <c r="D46" s="142" t="s">
        <v>206</v>
      </c>
      <c r="E46" s="153" t="s">
        <v>189</v>
      </c>
      <c r="F46" s="146">
        <f t="shared" si="2"/>
        <v>3.8379629629630152E-3</v>
      </c>
      <c r="G46" s="138">
        <v>7</v>
      </c>
      <c r="H46" s="244">
        <v>0.46719907407407407</v>
      </c>
      <c r="I46" s="244">
        <v>0.47103703703703709</v>
      </c>
    </row>
    <row r="47" spans="1:9" s="131" customFormat="1" ht="15" customHeight="1" thickBot="1" x14ac:dyDescent="0.25">
      <c r="E47" s="145"/>
      <c r="H47" s="25"/>
      <c r="I47" s="25"/>
    </row>
    <row r="48" spans="1:9" s="131" customFormat="1" ht="15" customHeight="1" thickBot="1" x14ac:dyDescent="0.25">
      <c r="A48" s="133" t="s">
        <v>43</v>
      </c>
      <c r="B48" s="133" t="s">
        <v>40</v>
      </c>
      <c r="C48" s="150" t="s">
        <v>195</v>
      </c>
      <c r="D48" s="134" t="s">
        <v>41</v>
      </c>
      <c r="E48" s="134" t="s">
        <v>42</v>
      </c>
      <c r="F48" s="135" t="s">
        <v>52</v>
      </c>
      <c r="G48" s="136" t="s">
        <v>58</v>
      </c>
      <c r="H48" s="155" t="s">
        <v>198</v>
      </c>
      <c r="I48" s="155" t="s">
        <v>199</v>
      </c>
    </row>
    <row r="49" spans="1:9" ht="28.5" customHeight="1" x14ac:dyDescent="0.2">
      <c r="A49" s="137">
        <v>6</v>
      </c>
      <c r="B49" s="138">
        <v>6</v>
      </c>
      <c r="C49" s="138" t="s">
        <v>74</v>
      </c>
      <c r="D49" s="142" t="s">
        <v>5</v>
      </c>
      <c r="E49" s="142" t="s">
        <v>139</v>
      </c>
      <c r="F49" s="146">
        <f>I49-H49</f>
        <v>2.8136574074074661E-3</v>
      </c>
      <c r="G49" s="253">
        <v>1</v>
      </c>
      <c r="H49" s="244">
        <v>0.48125694444444439</v>
      </c>
      <c r="I49" s="244">
        <v>0.48407060185185186</v>
      </c>
    </row>
    <row r="50" spans="1:9" ht="28.5" customHeight="1" x14ac:dyDescent="0.2">
      <c r="A50" s="137">
        <v>2</v>
      </c>
      <c r="B50" s="138">
        <v>6</v>
      </c>
      <c r="C50" s="138" t="s">
        <v>74</v>
      </c>
      <c r="D50" s="152" t="s">
        <v>156</v>
      </c>
      <c r="E50" s="152" t="s">
        <v>154</v>
      </c>
      <c r="F50" s="146">
        <f>I50-H50</f>
        <v>2.9942129629629832E-3</v>
      </c>
      <c r="G50" s="138">
        <v>2</v>
      </c>
      <c r="H50" s="244">
        <v>0.48125694444444439</v>
      </c>
      <c r="I50" s="244">
        <v>0.48425115740740737</v>
      </c>
    </row>
    <row r="51" spans="1:9" ht="28.5" customHeight="1" x14ac:dyDescent="0.2">
      <c r="A51" s="137">
        <v>5</v>
      </c>
      <c r="B51" s="138">
        <v>6</v>
      </c>
      <c r="C51" s="138" t="s">
        <v>74</v>
      </c>
      <c r="D51" s="152" t="s">
        <v>157</v>
      </c>
      <c r="E51" s="152" t="s">
        <v>155</v>
      </c>
      <c r="F51" s="146">
        <f>I51-H51</f>
        <v>3.1412037037037432E-3</v>
      </c>
      <c r="G51" s="138">
        <v>3</v>
      </c>
      <c r="H51" s="244">
        <v>0.48125694444444439</v>
      </c>
      <c r="I51" s="244">
        <v>0.48439814814814813</v>
      </c>
    </row>
    <row r="52" spans="1:9" ht="28.5" customHeight="1" x14ac:dyDescent="0.2">
      <c r="A52" s="137">
        <v>3</v>
      </c>
      <c r="B52" s="138">
        <v>6</v>
      </c>
      <c r="C52" s="138" t="s">
        <v>74</v>
      </c>
      <c r="D52" s="152" t="s">
        <v>3</v>
      </c>
      <c r="E52" s="152" t="s">
        <v>163</v>
      </c>
      <c r="F52" s="146">
        <f>I52-H52</f>
        <v>3.311342592592692E-3</v>
      </c>
      <c r="G52" s="138">
        <v>4</v>
      </c>
      <c r="H52" s="244">
        <v>0.48125694444444439</v>
      </c>
      <c r="I52" s="244">
        <v>0.48456828703703708</v>
      </c>
    </row>
    <row r="53" spans="1:9" ht="28.5" customHeight="1" x14ac:dyDescent="0.2">
      <c r="A53" s="137">
        <v>4</v>
      </c>
      <c r="B53" s="138">
        <v>6</v>
      </c>
      <c r="C53" s="138" t="s">
        <v>74</v>
      </c>
      <c r="D53" s="152" t="s">
        <v>2</v>
      </c>
      <c r="E53" s="248" t="s">
        <v>172</v>
      </c>
      <c r="F53" s="249" t="s">
        <v>90</v>
      </c>
      <c r="G53" s="250"/>
      <c r="H53" s="251"/>
      <c r="I53" s="251"/>
    </row>
    <row r="54" spans="1:9" ht="28.5" customHeight="1" x14ac:dyDescent="0.2">
      <c r="A54" s="137"/>
      <c r="B54" s="138">
        <v>6</v>
      </c>
      <c r="C54" s="138" t="s">
        <v>74</v>
      </c>
      <c r="D54" s="152"/>
      <c r="E54" s="152"/>
      <c r="F54" s="146"/>
      <c r="G54" s="138"/>
      <c r="H54" s="244"/>
      <c r="I54" s="244"/>
    </row>
    <row r="55" spans="1:9" ht="28.5" customHeight="1" x14ac:dyDescent="0.2">
      <c r="A55" s="137"/>
      <c r="B55" s="138">
        <v>6</v>
      </c>
      <c r="C55" s="138" t="s">
        <v>74</v>
      </c>
      <c r="D55" s="142"/>
      <c r="E55" s="142"/>
      <c r="F55" s="146"/>
      <c r="G55" s="138"/>
      <c r="H55" s="244"/>
      <c r="I55" s="244"/>
    </row>
    <row r="56" spans="1:9" s="131" customFormat="1" ht="15" customHeight="1" thickBot="1" x14ac:dyDescent="0.25">
      <c r="E56" s="145"/>
      <c r="H56" s="25"/>
      <c r="I56" s="25"/>
    </row>
    <row r="57" spans="1:9" s="131" customFormat="1" ht="15" customHeight="1" thickBot="1" x14ac:dyDescent="0.25">
      <c r="A57" s="133" t="s">
        <v>43</v>
      </c>
      <c r="B57" s="133" t="s">
        <v>40</v>
      </c>
      <c r="C57" s="144" t="s">
        <v>62</v>
      </c>
      <c r="D57" s="134" t="s">
        <v>41</v>
      </c>
      <c r="E57" s="134" t="s">
        <v>42</v>
      </c>
      <c r="F57" s="135" t="s">
        <v>52</v>
      </c>
      <c r="G57" s="136" t="s">
        <v>58</v>
      </c>
      <c r="H57" s="155" t="s">
        <v>198</v>
      </c>
      <c r="I57" s="155" t="s">
        <v>199</v>
      </c>
    </row>
    <row r="58" spans="1:9" s="131" customFormat="1" ht="44.25" customHeight="1" x14ac:dyDescent="0.2">
      <c r="A58" s="137">
        <v>2</v>
      </c>
      <c r="B58" s="138">
        <v>7</v>
      </c>
      <c r="C58" s="138" t="s">
        <v>7</v>
      </c>
      <c r="D58" s="142" t="s">
        <v>5</v>
      </c>
      <c r="E58" s="142" t="s">
        <v>140</v>
      </c>
      <c r="F58" s="146">
        <f>I58-H58</f>
        <v>2.3993055555555642E-3</v>
      </c>
      <c r="G58" s="253">
        <v>1</v>
      </c>
      <c r="H58" s="244">
        <v>0.48667824074074079</v>
      </c>
      <c r="I58" s="244">
        <v>0.48907754629629635</v>
      </c>
    </row>
    <row r="59" spans="1:9" s="131" customFormat="1" ht="44.25" customHeight="1" x14ac:dyDescent="0.2">
      <c r="A59" s="137">
        <v>5</v>
      </c>
      <c r="B59" s="138">
        <v>7</v>
      </c>
      <c r="C59" s="138" t="s">
        <v>7</v>
      </c>
      <c r="D59" s="142" t="s">
        <v>1</v>
      </c>
      <c r="E59" s="142" t="s">
        <v>127</v>
      </c>
      <c r="F59" s="146">
        <f>I59-H59</f>
        <v>2.4432870370370008E-3</v>
      </c>
      <c r="G59" s="138">
        <v>2</v>
      </c>
      <c r="H59" s="244">
        <v>0.48667824074074079</v>
      </c>
      <c r="I59" s="244">
        <v>0.48912152777777779</v>
      </c>
    </row>
    <row r="60" spans="1:9" s="131" customFormat="1" ht="44.25" customHeight="1" x14ac:dyDescent="0.2">
      <c r="A60" s="137">
        <v>4</v>
      </c>
      <c r="B60" s="138">
        <v>7</v>
      </c>
      <c r="C60" s="138" t="s">
        <v>7</v>
      </c>
      <c r="D60" s="152" t="s">
        <v>2</v>
      </c>
      <c r="E60" s="152" t="s">
        <v>173</v>
      </c>
      <c r="F60" s="146">
        <f>I60-H60</f>
        <v>2.5196759259258905E-3</v>
      </c>
      <c r="G60" s="138">
        <v>3</v>
      </c>
      <c r="H60" s="244">
        <v>0.48667824074074079</v>
      </c>
      <c r="I60" s="244">
        <v>0.48919791666666668</v>
      </c>
    </row>
    <row r="61" spans="1:9" s="131" customFormat="1" ht="44.25" customHeight="1" x14ac:dyDescent="0.2">
      <c r="A61" s="137">
        <v>6</v>
      </c>
      <c r="B61" s="138">
        <v>7</v>
      </c>
      <c r="C61" s="138" t="s">
        <v>7</v>
      </c>
      <c r="D61" s="152" t="s">
        <v>6</v>
      </c>
      <c r="E61" s="152" t="s">
        <v>208</v>
      </c>
      <c r="F61" s="146">
        <f>I61-H61</f>
        <v>2.5578703703703631E-3</v>
      </c>
      <c r="G61" s="138">
        <v>4</v>
      </c>
      <c r="H61" s="244">
        <v>0.48667824074074079</v>
      </c>
      <c r="I61" s="244">
        <v>0.48923611111111115</v>
      </c>
    </row>
    <row r="62" spans="1:9" s="131" customFormat="1" ht="44.25" customHeight="1" x14ac:dyDescent="0.2">
      <c r="A62" s="137">
        <v>3</v>
      </c>
      <c r="B62" s="138">
        <v>7</v>
      </c>
      <c r="C62" s="138" t="s">
        <v>7</v>
      </c>
      <c r="D62" s="152" t="s">
        <v>4</v>
      </c>
      <c r="E62" s="152" t="s">
        <v>213</v>
      </c>
      <c r="F62" s="146">
        <f>I62-H62</f>
        <v>2.6724537037036145E-3</v>
      </c>
      <c r="G62" s="138">
        <v>5</v>
      </c>
      <c r="H62" s="244">
        <v>0.48667824074074079</v>
      </c>
      <c r="I62" s="244">
        <v>0.4893506944444444</v>
      </c>
    </row>
    <row r="63" spans="1:9" s="131" customFormat="1" ht="29.25" customHeight="1" x14ac:dyDescent="0.3">
      <c r="A63" s="137"/>
      <c r="B63" s="138">
        <v>7</v>
      </c>
      <c r="C63" s="138" t="s">
        <v>7</v>
      </c>
      <c r="D63" s="142"/>
      <c r="E63" s="143"/>
      <c r="F63" s="146"/>
      <c r="G63" s="138"/>
      <c r="H63" s="244"/>
      <c r="I63" s="244"/>
    </row>
    <row r="64" spans="1:9" s="131" customFormat="1" ht="29.25" customHeight="1" x14ac:dyDescent="0.2">
      <c r="A64" s="137"/>
      <c r="B64" s="138">
        <v>7</v>
      </c>
      <c r="C64" s="138" t="s">
        <v>7</v>
      </c>
      <c r="D64" s="142"/>
      <c r="E64" s="142"/>
      <c r="F64" s="146"/>
      <c r="G64" s="138"/>
      <c r="H64" s="244"/>
      <c r="I64" s="244"/>
    </row>
    <row r="65" spans="1:9" ht="15" customHeight="1" thickBot="1" x14ac:dyDescent="0.25">
      <c r="A65" s="139"/>
      <c r="B65" s="131"/>
      <c r="C65" s="140"/>
      <c r="D65" s="141"/>
      <c r="E65" s="141"/>
      <c r="F65" s="147"/>
      <c r="G65" s="131"/>
    </row>
    <row r="66" spans="1:9" ht="15" customHeight="1" thickBot="1" x14ac:dyDescent="0.25">
      <c r="A66" s="133" t="s">
        <v>43</v>
      </c>
      <c r="B66" s="133" t="s">
        <v>40</v>
      </c>
      <c r="C66" s="144" t="s">
        <v>63</v>
      </c>
      <c r="D66" s="134" t="s">
        <v>41</v>
      </c>
      <c r="E66" s="148" t="s">
        <v>93</v>
      </c>
      <c r="F66" s="135" t="s">
        <v>52</v>
      </c>
      <c r="G66" s="136" t="s">
        <v>58</v>
      </c>
      <c r="H66" s="155" t="s">
        <v>198</v>
      </c>
      <c r="I66" s="155" t="s">
        <v>199</v>
      </c>
    </row>
    <row r="67" spans="1:9" ht="28.5" customHeight="1" x14ac:dyDescent="0.2">
      <c r="A67" s="137">
        <v>4</v>
      </c>
      <c r="B67" s="138">
        <v>8</v>
      </c>
      <c r="C67" s="138" t="s">
        <v>54</v>
      </c>
      <c r="D67" s="142" t="s">
        <v>2</v>
      </c>
      <c r="E67" s="142" t="s">
        <v>174</v>
      </c>
      <c r="F67" s="146">
        <f t="shared" ref="F67:F73" si="3">I67-H67</f>
        <v>2.8310185185185244E-3</v>
      </c>
      <c r="G67" s="253">
        <v>1</v>
      </c>
      <c r="H67" s="244">
        <v>0.49587615740740737</v>
      </c>
      <c r="I67" s="244">
        <v>0.49870717592592589</v>
      </c>
    </row>
    <row r="68" spans="1:9" ht="28.5" customHeight="1" x14ac:dyDescent="0.2">
      <c r="A68" s="137">
        <v>1</v>
      </c>
      <c r="B68" s="138">
        <v>8</v>
      </c>
      <c r="C68" s="138" t="s">
        <v>54</v>
      </c>
      <c r="D68" s="142" t="s">
        <v>165</v>
      </c>
      <c r="E68" s="152" t="s">
        <v>164</v>
      </c>
      <c r="F68" s="146">
        <f t="shared" si="3"/>
        <v>2.8784722222222614E-3</v>
      </c>
      <c r="G68" s="138">
        <v>2</v>
      </c>
      <c r="H68" s="244">
        <v>0.49587615740740737</v>
      </c>
      <c r="I68" s="244">
        <v>0.49875462962962963</v>
      </c>
    </row>
    <row r="69" spans="1:9" ht="28.5" customHeight="1" x14ac:dyDescent="0.2">
      <c r="A69" s="137">
        <v>3</v>
      </c>
      <c r="B69" s="138">
        <v>8</v>
      </c>
      <c r="C69" s="138" t="s">
        <v>54</v>
      </c>
      <c r="D69" s="142" t="s">
        <v>133</v>
      </c>
      <c r="E69" s="142" t="s">
        <v>141</v>
      </c>
      <c r="F69" s="146">
        <f t="shared" si="3"/>
        <v>2.9120370370371296E-3</v>
      </c>
      <c r="G69" s="138">
        <v>3</v>
      </c>
      <c r="H69" s="244">
        <v>0.49587615740740737</v>
      </c>
      <c r="I69" s="244">
        <v>0.4987881944444445</v>
      </c>
    </row>
    <row r="70" spans="1:9" ht="28.5" customHeight="1" x14ac:dyDescent="0.2">
      <c r="A70" s="137">
        <v>2</v>
      </c>
      <c r="B70" s="138">
        <v>8</v>
      </c>
      <c r="C70" s="138" t="s">
        <v>54</v>
      </c>
      <c r="D70" s="152" t="s">
        <v>6</v>
      </c>
      <c r="E70" s="154" t="s">
        <v>202</v>
      </c>
      <c r="F70" s="146">
        <f t="shared" si="3"/>
        <v>2.9780092592592844E-3</v>
      </c>
      <c r="G70" s="138">
        <v>4</v>
      </c>
      <c r="H70" s="244">
        <v>0.49587615740740737</v>
      </c>
      <c r="I70" s="244">
        <v>0.49885416666666665</v>
      </c>
    </row>
    <row r="71" spans="1:9" ht="28.5" customHeight="1" x14ac:dyDescent="0.2">
      <c r="A71" s="137">
        <v>5</v>
      </c>
      <c r="B71" s="138">
        <v>8</v>
      </c>
      <c r="C71" s="138" t="s">
        <v>54</v>
      </c>
      <c r="D71" s="152" t="s">
        <v>1</v>
      </c>
      <c r="E71" s="152" t="s">
        <v>128</v>
      </c>
      <c r="F71" s="146">
        <f t="shared" si="3"/>
        <v>3.1944444444444997E-3</v>
      </c>
      <c r="G71" s="138">
        <v>5</v>
      </c>
      <c r="H71" s="244">
        <v>0.49587615740740737</v>
      </c>
      <c r="I71" s="244">
        <v>0.49907060185185187</v>
      </c>
    </row>
    <row r="72" spans="1:9" ht="28.5" customHeight="1" x14ac:dyDescent="0.2">
      <c r="A72" s="137">
        <v>7</v>
      </c>
      <c r="B72" s="138">
        <v>8</v>
      </c>
      <c r="C72" s="138" t="s">
        <v>54</v>
      </c>
      <c r="D72" s="152" t="s">
        <v>166</v>
      </c>
      <c r="E72" s="152" t="s">
        <v>203</v>
      </c>
      <c r="F72" s="146">
        <f t="shared" si="3"/>
        <v>3.2789351851851833E-3</v>
      </c>
      <c r="G72" s="138">
        <v>6</v>
      </c>
      <c r="H72" s="244">
        <v>0.49587615740740737</v>
      </c>
      <c r="I72" s="244">
        <v>0.49915509259259255</v>
      </c>
    </row>
    <row r="73" spans="1:9" ht="28.5" customHeight="1" x14ac:dyDescent="0.2">
      <c r="A73" s="137">
        <v>6</v>
      </c>
      <c r="B73" s="138">
        <v>8</v>
      </c>
      <c r="C73" s="138" t="s">
        <v>54</v>
      </c>
      <c r="D73" s="152" t="s">
        <v>181</v>
      </c>
      <c r="E73" s="152" t="s">
        <v>188</v>
      </c>
      <c r="F73" s="146">
        <f t="shared" si="3"/>
        <v>3.5578703703704195E-3</v>
      </c>
      <c r="G73" s="138">
        <v>7</v>
      </c>
      <c r="H73" s="244">
        <v>0.49587615740740737</v>
      </c>
      <c r="I73" s="244">
        <v>0.49943402777777779</v>
      </c>
    </row>
    <row r="74" spans="1:9" s="131" customFormat="1" ht="15" customHeight="1" thickBot="1" x14ac:dyDescent="0.25">
      <c r="E74" s="145"/>
      <c r="H74" s="25"/>
      <c r="I74" s="247"/>
    </row>
    <row r="75" spans="1:9" s="131" customFormat="1" ht="15" customHeight="1" thickBot="1" x14ac:dyDescent="0.25">
      <c r="A75" s="133" t="s">
        <v>43</v>
      </c>
      <c r="B75" s="133" t="s">
        <v>40</v>
      </c>
      <c r="C75" s="144" t="s">
        <v>64</v>
      </c>
      <c r="D75" s="134" t="s">
        <v>41</v>
      </c>
      <c r="E75" s="134" t="s">
        <v>42</v>
      </c>
      <c r="F75" s="135" t="s">
        <v>52</v>
      </c>
      <c r="G75" s="136" t="s">
        <v>58</v>
      </c>
      <c r="H75" s="155" t="s">
        <v>198</v>
      </c>
      <c r="I75" s="155" t="s">
        <v>199</v>
      </c>
    </row>
    <row r="76" spans="1:9" ht="28.5" customHeight="1" x14ac:dyDescent="0.2">
      <c r="A76" s="137">
        <v>2</v>
      </c>
      <c r="B76" s="138">
        <v>9</v>
      </c>
      <c r="C76" s="138" t="s">
        <v>72</v>
      </c>
      <c r="D76" s="142" t="s">
        <v>133</v>
      </c>
      <c r="E76" s="142" t="s">
        <v>143</v>
      </c>
      <c r="F76" s="146">
        <f t="shared" ref="F76:F81" si="4">I76-H76</f>
        <v>2.7604166666665986E-3</v>
      </c>
      <c r="G76" s="253">
        <v>1</v>
      </c>
      <c r="H76" s="244">
        <v>0.50332986111111111</v>
      </c>
      <c r="I76" s="244">
        <v>0.50609027777777771</v>
      </c>
    </row>
    <row r="77" spans="1:9" ht="28.5" customHeight="1" x14ac:dyDescent="0.2">
      <c r="A77" s="137">
        <v>4</v>
      </c>
      <c r="B77" s="138">
        <v>9</v>
      </c>
      <c r="C77" s="138" t="s">
        <v>72</v>
      </c>
      <c r="D77" s="142" t="s">
        <v>2</v>
      </c>
      <c r="E77" s="142" t="s">
        <v>175</v>
      </c>
      <c r="F77" s="146">
        <f t="shared" si="4"/>
        <v>2.8148148148148255E-3</v>
      </c>
      <c r="G77" s="138">
        <v>2</v>
      </c>
      <c r="H77" s="244">
        <v>0.50332986111111111</v>
      </c>
      <c r="I77" s="244">
        <v>0.50614467592592594</v>
      </c>
    </row>
    <row r="78" spans="1:9" ht="28.5" customHeight="1" x14ac:dyDescent="0.2">
      <c r="A78" s="137">
        <v>5</v>
      </c>
      <c r="B78" s="138">
        <v>9</v>
      </c>
      <c r="C78" s="138" t="s">
        <v>72</v>
      </c>
      <c r="D78" s="142" t="s">
        <v>1</v>
      </c>
      <c r="E78" s="142" t="s">
        <v>129</v>
      </c>
      <c r="F78" s="146">
        <f t="shared" si="4"/>
        <v>2.8645833333333925E-3</v>
      </c>
      <c r="G78" s="138">
        <v>3</v>
      </c>
      <c r="H78" s="244">
        <v>0.50332986111111111</v>
      </c>
      <c r="I78" s="244">
        <v>0.5061944444444445</v>
      </c>
    </row>
    <row r="79" spans="1:9" ht="28.5" customHeight="1" x14ac:dyDescent="0.2">
      <c r="A79" s="137">
        <v>6</v>
      </c>
      <c r="B79" s="138">
        <v>9</v>
      </c>
      <c r="C79" s="138" t="s">
        <v>72</v>
      </c>
      <c r="D79" s="152" t="s">
        <v>135</v>
      </c>
      <c r="E79" s="152" t="s">
        <v>144</v>
      </c>
      <c r="F79" s="146">
        <f t="shared" si="4"/>
        <v>2.9085648148148291E-3</v>
      </c>
      <c r="G79" s="138">
        <v>4</v>
      </c>
      <c r="H79" s="244">
        <v>0.50332986111111111</v>
      </c>
      <c r="I79" s="244">
        <v>0.50623842592592594</v>
      </c>
    </row>
    <row r="80" spans="1:9" ht="28.5" customHeight="1" x14ac:dyDescent="0.2">
      <c r="A80" s="137">
        <v>1</v>
      </c>
      <c r="B80" s="138">
        <v>9</v>
      </c>
      <c r="C80" s="138" t="s">
        <v>72</v>
      </c>
      <c r="D80" s="152" t="s">
        <v>6</v>
      </c>
      <c r="E80" s="152" t="s">
        <v>158</v>
      </c>
      <c r="F80" s="146">
        <f t="shared" si="4"/>
        <v>2.9756944444444544E-3</v>
      </c>
      <c r="G80" s="138">
        <v>5</v>
      </c>
      <c r="H80" s="244">
        <v>0.50332986111111111</v>
      </c>
      <c r="I80" s="244">
        <v>0.50630555555555556</v>
      </c>
    </row>
    <row r="81" spans="1:9" ht="28.5" customHeight="1" x14ac:dyDescent="0.2">
      <c r="A81" s="137">
        <v>3</v>
      </c>
      <c r="B81" s="138">
        <v>9</v>
      </c>
      <c r="C81" s="138" t="s">
        <v>72</v>
      </c>
      <c r="D81" s="152" t="s">
        <v>4</v>
      </c>
      <c r="E81" s="152" t="s">
        <v>207</v>
      </c>
      <c r="F81" s="146">
        <f t="shared" si="4"/>
        <v>2.9791666666666439E-3</v>
      </c>
      <c r="G81" s="138">
        <v>6</v>
      </c>
      <c r="H81" s="244">
        <v>0.50332986111111111</v>
      </c>
      <c r="I81" s="244">
        <v>0.50630902777777775</v>
      </c>
    </row>
    <row r="82" spans="1:9" ht="28.5" customHeight="1" x14ac:dyDescent="0.2">
      <c r="A82" s="137"/>
      <c r="B82" s="138">
        <v>9</v>
      </c>
      <c r="C82" s="138" t="s">
        <v>72</v>
      </c>
      <c r="D82" s="142"/>
      <c r="E82" s="142"/>
      <c r="F82" s="146"/>
      <c r="G82" s="138"/>
      <c r="H82" s="244"/>
      <c r="I82" s="244"/>
    </row>
    <row r="83" spans="1:9" s="131" customFormat="1" ht="15" customHeight="1" thickBot="1" x14ac:dyDescent="0.25">
      <c r="E83" s="145"/>
      <c r="H83" s="25"/>
      <c r="I83" s="25"/>
    </row>
    <row r="84" spans="1:9" s="131" customFormat="1" ht="15" customHeight="1" thickBot="1" x14ac:dyDescent="0.25">
      <c r="A84" s="133" t="s">
        <v>43</v>
      </c>
      <c r="B84" s="133" t="s">
        <v>40</v>
      </c>
      <c r="C84" s="144" t="s">
        <v>65</v>
      </c>
      <c r="D84" s="134" t="s">
        <v>41</v>
      </c>
      <c r="E84" s="134" t="s">
        <v>42</v>
      </c>
      <c r="F84" s="135" t="s">
        <v>52</v>
      </c>
      <c r="G84" s="136" t="s">
        <v>58</v>
      </c>
      <c r="H84" s="155" t="s">
        <v>198</v>
      </c>
      <c r="I84" s="155" t="s">
        <v>199</v>
      </c>
    </row>
    <row r="85" spans="1:9" ht="42.75" customHeight="1" x14ac:dyDescent="0.2">
      <c r="A85" s="137">
        <v>2</v>
      </c>
      <c r="B85" s="138">
        <v>10</v>
      </c>
      <c r="C85" s="138" t="s">
        <v>8</v>
      </c>
      <c r="D85" s="152" t="s">
        <v>133</v>
      </c>
      <c r="E85" s="152" t="s">
        <v>145</v>
      </c>
      <c r="F85" s="146">
        <f>I85-H85</f>
        <v>2.3414351851852588E-3</v>
      </c>
      <c r="G85" s="253">
        <v>1</v>
      </c>
      <c r="H85" s="244">
        <v>0.5177835648148148</v>
      </c>
      <c r="I85" s="244">
        <v>0.52012500000000006</v>
      </c>
    </row>
    <row r="86" spans="1:9" ht="42.75" customHeight="1" x14ac:dyDescent="0.2">
      <c r="A86" s="137">
        <v>3</v>
      </c>
      <c r="B86" s="138">
        <v>10</v>
      </c>
      <c r="C86" s="138" t="s">
        <v>8</v>
      </c>
      <c r="D86" s="142" t="s">
        <v>1</v>
      </c>
      <c r="E86" s="142" t="s">
        <v>130</v>
      </c>
      <c r="F86" s="146">
        <f>I86-H86</f>
        <v>2.4421296296296413E-3</v>
      </c>
      <c r="G86" s="138">
        <v>2</v>
      </c>
      <c r="H86" s="244">
        <v>0.5177835648148148</v>
      </c>
      <c r="I86" s="244">
        <v>0.52022569444444444</v>
      </c>
    </row>
    <row r="87" spans="1:9" ht="42.75" customHeight="1" x14ac:dyDescent="0.2">
      <c r="A87" s="137">
        <v>6</v>
      </c>
      <c r="B87" s="138">
        <v>10</v>
      </c>
      <c r="C87" s="138" t="s">
        <v>8</v>
      </c>
      <c r="D87" s="142" t="s">
        <v>6</v>
      </c>
      <c r="E87" s="142" t="s">
        <v>159</v>
      </c>
      <c r="F87" s="146">
        <f>I87-H87</f>
        <v>2.4479166666666607E-3</v>
      </c>
      <c r="G87" s="138">
        <v>3</v>
      </c>
      <c r="H87" s="244">
        <v>0.5177835648148148</v>
      </c>
      <c r="I87" s="244">
        <v>0.52023148148148146</v>
      </c>
    </row>
    <row r="88" spans="1:9" ht="42.75" customHeight="1" x14ac:dyDescent="0.2">
      <c r="A88" s="137">
        <v>5</v>
      </c>
      <c r="B88" s="138">
        <v>10</v>
      </c>
      <c r="C88" s="138" t="s">
        <v>8</v>
      </c>
      <c r="D88" s="152" t="s">
        <v>135</v>
      </c>
      <c r="E88" s="152" t="s">
        <v>204</v>
      </c>
      <c r="F88" s="146">
        <f>I88-H88</f>
        <v>2.621527777777799E-3</v>
      </c>
      <c r="G88" s="138">
        <v>4</v>
      </c>
      <c r="H88" s="244">
        <v>0.5177835648148148</v>
      </c>
      <c r="I88" s="244">
        <v>0.5204050925925926</v>
      </c>
    </row>
    <row r="89" spans="1:9" ht="42.75" customHeight="1" x14ac:dyDescent="0.2">
      <c r="A89" s="137">
        <v>4</v>
      </c>
      <c r="B89" s="138">
        <v>10</v>
      </c>
      <c r="C89" s="138" t="s">
        <v>8</v>
      </c>
      <c r="D89" s="152" t="s">
        <v>4</v>
      </c>
      <c r="E89" s="152" t="s">
        <v>190</v>
      </c>
      <c r="F89" s="146">
        <f>I89-H89</f>
        <v>2.6469907407408177E-3</v>
      </c>
      <c r="G89" s="138">
        <v>5</v>
      </c>
      <c r="H89" s="244">
        <v>0.5177835648148148</v>
      </c>
      <c r="I89" s="244">
        <v>0.52043055555555562</v>
      </c>
    </row>
    <row r="90" spans="1:9" ht="29.25" customHeight="1" x14ac:dyDescent="0.2">
      <c r="A90" s="137"/>
      <c r="B90" s="138">
        <v>10</v>
      </c>
      <c r="C90" s="138" t="s">
        <v>8</v>
      </c>
      <c r="D90" s="152"/>
      <c r="E90" s="152"/>
      <c r="F90" s="146"/>
      <c r="G90" s="138"/>
      <c r="H90" s="244"/>
      <c r="I90" s="244"/>
    </row>
    <row r="91" spans="1:9" ht="29.25" customHeight="1" x14ac:dyDescent="0.2">
      <c r="A91" s="137"/>
      <c r="B91" s="138">
        <v>10</v>
      </c>
      <c r="C91" s="138" t="s">
        <v>8</v>
      </c>
      <c r="D91" s="142"/>
      <c r="E91" s="142"/>
      <c r="F91" s="146"/>
      <c r="G91" s="138"/>
      <c r="H91" s="244"/>
      <c r="I91" s="244"/>
    </row>
    <row r="92" spans="1:9" s="131" customFormat="1" ht="15" customHeight="1" thickBot="1" x14ac:dyDescent="0.25">
      <c r="E92" s="145"/>
      <c r="H92" s="25"/>
      <c r="I92" s="25"/>
    </row>
    <row r="93" spans="1:9" s="131" customFormat="1" ht="15" customHeight="1" x14ac:dyDescent="0.2">
      <c r="A93" s="160" t="s">
        <v>43</v>
      </c>
      <c r="B93" s="160" t="s">
        <v>40</v>
      </c>
      <c r="C93" s="161" t="s">
        <v>66</v>
      </c>
      <c r="D93" s="155" t="s">
        <v>41</v>
      </c>
      <c r="E93" s="155" t="s">
        <v>42</v>
      </c>
      <c r="F93" s="156" t="s">
        <v>52</v>
      </c>
      <c r="G93" s="157" t="s">
        <v>58</v>
      </c>
      <c r="H93" s="155" t="s">
        <v>198</v>
      </c>
      <c r="I93" s="155" t="s">
        <v>199</v>
      </c>
    </row>
    <row r="94" spans="1:9" ht="28.5" customHeight="1" x14ac:dyDescent="0.2">
      <c r="A94" s="162">
        <v>5</v>
      </c>
      <c r="B94" s="159">
        <v>11</v>
      </c>
      <c r="C94" s="159" t="s">
        <v>73</v>
      </c>
      <c r="D94" s="163" t="s">
        <v>133</v>
      </c>
      <c r="E94" s="163" t="s">
        <v>146</v>
      </c>
      <c r="F94" s="158">
        <f t="shared" ref="F94:F99" si="5">I94-H94</f>
        <v>2.5914351851851203E-3</v>
      </c>
      <c r="G94" s="252">
        <v>1</v>
      </c>
      <c r="H94" s="244">
        <v>0.52457291666666672</v>
      </c>
      <c r="I94" s="244">
        <v>0.52716435185185184</v>
      </c>
    </row>
    <row r="95" spans="1:9" ht="28.5" customHeight="1" x14ac:dyDescent="0.2">
      <c r="A95" s="162">
        <v>6</v>
      </c>
      <c r="B95" s="159">
        <v>11</v>
      </c>
      <c r="C95" s="159" t="s">
        <v>73</v>
      </c>
      <c r="D95" s="163" t="s">
        <v>2</v>
      </c>
      <c r="E95" s="163" t="s">
        <v>176</v>
      </c>
      <c r="F95" s="158">
        <f t="shared" si="5"/>
        <v>2.6759259259259149E-3</v>
      </c>
      <c r="G95" s="159">
        <v>2</v>
      </c>
      <c r="H95" s="244">
        <v>0.52457291666666672</v>
      </c>
      <c r="I95" s="244">
        <v>0.52724884259259264</v>
      </c>
    </row>
    <row r="96" spans="1:9" ht="28.5" customHeight="1" x14ac:dyDescent="0.2">
      <c r="A96" s="162">
        <v>4</v>
      </c>
      <c r="B96" s="159">
        <v>11</v>
      </c>
      <c r="C96" s="159" t="s">
        <v>73</v>
      </c>
      <c r="D96" s="163" t="s">
        <v>1</v>
      </c>
      <c r="E96" s="163" t="s">
        <v>131</v>
      </c>
      <c r="F96" s="158">
        <f t="shared" si="5"/>
        <v>2.7858796296296173E-3</v>
      </c>
      <c r="G96" s="159">
        <v>3</v>
      </c>
      <c r="H96" s="244">
        <v>0.52457291666666672</v>
      </c>
      <c r="I96" s="244">
        <v>0.52735879629629634</v>
      </c>
    </row>
    <row r="97" spans="1:9" ht="28.5" customHeight="1" x14ac:dyDescent="0.2">
      <c r="A97" s="162">
        <v>3</v>
      </c>
      <c r="B97" s="159">
        <v>11</v>
      </c>
      <c r="C97" s="159" t="s">
        <v>73</v>
      </c>
      <c r="D97" s="163" t="s">
        <v>6</v>
      </c>
      <c r="E97" s="163" t="s">
        <v>160</v>
      </c>
      <c r="F97" s="158">
        <f t="shared" si="5"/>
        <v>2.8090277777776951E-3</v>
      </c>
      <c r="G97" s="159">
        <v>4</v>
      </c>
      <c r="H97" s="244">
        <v>0.52457291666666672</v>
      </c>
      <c r="I97" s="244">
        <v>0.52738194444444442</v>
      </c>
    </row>
    <row r="98" spans="1:9" ht="28.5" customHeight="1" x14ac:dyDescent="0.2">
      <c r="A98" s="162">
        <v>2</v>
      </c>
      <c r="B98" s="159">
        <v>11</v>
      </c>
      <c r="C98" s="159" t="s">
        <v>73</v>
      </c>
      <c r="D98" s="163" t="s">
        <v>135</v>
      </c>
      <c r="E98" s="163" t="s">
        <v>205</v>
      </c>
      <c r="F98" s="158">
        <f t="shared" si="5"/>
        <v>2.8888888888888298E-3</v>
      </c>
      <c r="G98" s="159">
        <v>5</v>
      </c>
      <c r="H98" s="244">
        <v>0.52457291666666672</v>
      </c>
      <c r="I98" s="244">
        <v>0.52746180555555555</v>
      </c>
    </row>
    <row r="99" spans="1:9" s="131" customFormat="1" ht="28.5" customHeight="1" x14ac:dyDescent="0.2">
      <c r="A99" s="162">
        <v>1</v>
      </c>
      <c r="B99" s="159">
        <v>11</v>
      </c>
      <c r="C99" s="159" t="s">
        <v>73</v>
      </c>
      <c r="D99" s="163" t="s">
        <v>4</v>
      </c>
      <c r="E99" s="165" t="s">
        <v>191</v>
      </c>
      <c r="F99" s="158">
        <f t="shared" si="5"/>
        <v>3.2384259259259363E-3</v>
      </c>
      <c r="G99" s="159">
        <v>6</v>
      </c>
      <c r="H99" s="244">
        <v>0.52457291666666672</v>
      </c>
      <c r="I99" s="244">
        <v>0.52781134259259266</v>
      </c>
    </row>
    <row r="100" spans="1:9" s="131" customFormat="1" ht="28.5" customHeight="1" x14ac:dyDescent="0.2">
      <c r="A100" s="162"/>
      <c r="B100" s="159">
        <v>11</v>
      </c>
      <c r="C100" s="159" t="s">
        <v>73</v>
      </c>
      <c r="D100" s="163"/>
      <c r="E100" s="163"/>
      <c r="F100" s="158"/>
      <c r="G100" s="159"/>
      <c r="H100" s="244"/>
      <c r="I100" s="244"/>
    </row>
    <row r="101" spans="1:9" s="131" customFormat="1" ht="15" customHeight="1" thickBot="1" x14ac:dyDescent="0.25">
      <c r="E101" s="145"/>
      <c r="H101" s="25"/>
      <c r="I101" s="25"/>
    </row>
    <row r="102" spans="1:9" s="131" customFormat="1" ht="15" customHeight="1" thickBot="1" x14ac:dyDescent="0.25">
      <c r="A102" s="133" t="s">
        <v>43</v>
      </c>
      <c r="B102" s="133" t="s">
        <v>40</v>
      </c>
      <c r="C102" s="144" t="s">
        <v>77</v>
      </c>
      <c r="D102" s="134" t="s">
        <v>41</v>
      </c>
      <c r="E102" s="134" t="s">
        <v>42</v>
      </c>
      <c r="F102" s="135" t="s">
        <v>52</v>
      </c>
      <c r="G102" s="136" t="s">
        <v>58</v>
      </c>
      <c r="H102" s="155" t="s">
        <v>198</v>
      </c>
      <c r="I102" s="155" t="s">
        <v>199</v>
      </c>
    </row>
    <row r="103" spans="1:9" ht="57" customHeight="1" x14ac:dyDescent="0.2">
      <c r="A103" s="137">
        <v>3</v>
      </c>
      <c r="B103" s="138">
        <v>12</v>
      </c>
      <c r="C103" s="138" t="s">
        <v>9</v>
      </c>
      <c r="D103" s="142" t="s">
        <v>1</v>
      </c>
      <c r="E103" s="142" t="s">
        <v>193</v>
      </c>
      <c r="F103" s="146">
        <f>I103-H103</f>
        <v>2.1990740740741588E-3</v>
      </c>
      <c r="G103" s="253">
        <v>1</v>
      </c>
      <c r="H103" s="244">
        <v>0.53764467592592591</v>
      </c>
      <c r="I103" s="244">
        <v>0.53984375000000007</v>
      </c>
    </row>
    <row r="104" spans="1:9" ht="43.5" customHeight="1" x14ac:dyDescent="0.2">
      <c r="A104" s="137">
        <v>6</v>
      </c>
      <c r="B104" s="138">
        <v>12</v>
      </c>
      <c r="C104" s="138" t="s">
        <v>9</v>
      </c>
      <c r="D104" s="152" t="s">
        <v>5</v>
      </c>
      <c r="E104" s="152" t="s">
        <v>147</v>
      </c>
      <c r="F104" s="146">
        <f>I104-H104</f>
        <v>2.2986111111110707E-3</v>
      </c>
      <c r="G104" s="138">
        <v>2</v>
      </c>
      <c r="H104" s="244">
        <v>0.53764467592592591</v>
      </c>
      <c r="I104" s="244">
        <v>0.53994328703703698</v>
      </c>
    </row>
    <row r="105" spans="1:9" ht="43.5" customHeight="1" x14ac:dyDescent="0.2">
      <c r="A105" s="137">
        <v>2</v>
      </c>
      <c r="B105" s="138">
        <v>12</v>
      </c>
      <c r="C105" s="138" t="s">
        <v>9</v>
      </c>
      <c r="D105" s="152" t="s">
        <v>6</v>
      </c>
      <c r="E105" s="152" t="s">
        <v>161</v>
      </c>
      <c r="F105" s="146">
        <f>I105-H105</f>
        <v>2.322916666666619E-3</v>
      </c>
      <c r="G105" s="138">
        <v>3</v>
      </c>
      <c r="H105" s="244">
        <v>0.53764467592592591</v>
      </c>
      <c r="I105" s="244">
        <v>0.53996759259259253</v>
      </c>
    </row>
    <row r="106" spans="1:9" ht="43.5" customHeight="1" x14ac:dyDescent="0.2">
      <c r="A106" s="137">
        <v>4</v>
      </c>
      <c r="B106" s="138">
        <v>12</v>
      </c>
      <c r="C106" s="138" t="s">
        <v>9</v>
      </c>
      <c r="D106" s="152" t="s">
        <v>177</v>
      </c>
      <c r="E106" s="152" t="s">
        <v>178</v>
      </c>
      <c r="F106" s="146">
        <f>I106-H106</f>
        <v>2.3645833333333366E-3</v>
      </c>
      <c r="G106" s="138">
        <v>4</v>
      </c>
      <c r="H106" s="244">
        <v>0.53764467592592591</v>
      </c>
      <c r="I106" s="244">
        <v>0.54000925925925924</v>
      </c>
    </row>
    <row r="107" spans="1:9" ht="43.5" customHeight="1" x14ac:dyDescent="0.2">
      <c r="A107" s="137">
        <v>5</v>
      </c>
      <c r="B107" s="138">
        <v>12</v>
      </c>
      <c r="C107" s="138" t="s">
        <v>9</v>
      </c>
      <c r="D107" s="152" t="s">
        <v>4</v>
      </c>
      <c r="E107" s="152" t="s">
        <v>192</v>
      </c>
      <c r="F107" s="146">
        <f>I107-H107</f>
        <v>2.4490740740740202E-3</v>
      </c>
      <c r="G107" s="138">
        <v>5</v>
      </c>
      <c r="H107" s="244">
        <v>0.53764467592592591</v>
      </c>
      <c r="I107" s="244">
        <v>0.54009374999999993</v>
      </c>
    </row>
    <row r="108" spans="1:9" ht="29.25" customHeight="1" x14ac:dyDescent="0.3">
      <c r="A108" s="137"/>
      <c r="B108" s="138">
        <v>12</v>
      </c>
      <c r="C108" s="138" t="s">
        <v>9</v>
      </c>
      <c r="D108" s="142"/>
      <c r="E108" s="143"/>
      <c r="F108" s="146"/>
      <c r="G108" s="138"/>
      <c r="H108" s="244"/>
      <c r="I108" s="244"/>
    </row>
    <row r="109" spans="1:9" ht="29.25" customHeight="1" x14ac:dyDescent="0.2">
      <c r="A109" s="137"/>
      <c r="B109" s="138">
        <v>12</v>
      </c>
      <c r="C109" s="138" t="s">
        <v>9</v>
      </c>
      <c r="D109" s="142"/>
      <c r="E109" s="142"/>
      <c r="F109" s="146"/>
      <c r="G109" s="138"/>
      <c r="H109" s="244"/>
      <c r="I109" s="244"/>
    </row>
    <row r="110" spans="1:9" ht="14.25" x14ac:dyDescent="0.2">
      <c r="A110" s="139"/>
      <c r="B110" s="131"/>
      <c r="C110" s="131"/>
      <c r="D110" s="141"/>
      <c r="E110" s="141"/>
      <c r="F110" s="147"/>
      <c r="G110" s="131"/>
    </row>
  </sheetData>
  <sortState ref="A103:I107">
    <sortCondition ref="F103:F107"/>
  </sortState>
  <mergeCells count="2">
    <mergeCell ref="A1:C1"/>
    <mergeCell ref="D1:G1"/>
  </mergeCells>
  <pageMargins left="0.70866141732283472" right="0.70866141732283472" top="0.74803149606299213" bottom="0.74803149606299213" header="0.31496062992125984" footer="0.31496062992125984"/>
  <pageSetup paperSize="9" scale="56" fitToHeight="4" orientation="portrait" verticalDpi="0" r:id="rId1"/>
  <rowBreaks count="3" manualBreakCount="3">
    <brk id="28" max="8" man="1"/>
    <brk id="55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pane xSplit="3" ySplit="1" topLeftCell="D2" activePane="bottomRight" state="frozen"/>
      <selection activeCell="E6" sqref="E6"/>
      <selection pane="topRight" activeCell="E6" sqref="E6"/>
      <selection pane="bottomLeft" activeCell="E6" sqref="E6"/>
      <selection pane="bottomRight" activeCell="F12" sqref="F12"/>
    </sheetView>
  </sheetViews>
  <sheetFormatPr baseColWidth="10" defaultRowHeight="12.75" x14ac:dyDescent="0.2"/>
  <cols>
    <col min="1" max="1" width="7.7109375" style="131" customWidth="1"/>
    <col min="2" max="2" width="9.140625" style="131" customWidth="1"/>
    <col min="3" max="3" width="10" style="131" customWidth="1"/>
    <col min="4" max="4" width="13.7109375" style="131" customWidth="1"/>
    <col min="5" max="5" width="57.140625" style="131" customWidth="1"/>
    <col min="6" max="6" width="12.85546875" style="131" customWidth="1"/>
    <col min="7" max="7" width="6.85546875" style="131" customWidth="1"/>
    <col min="8" max="16384" width="11.42578125" style="131"/>
  </cols>
  <sheetData>
    <row r="1" spans="1:7" ht="28.5" customHeight="1" x14ac:dyDescent="0.2">
      <c r="A1" s="166" t="s">
        <v>119</v>
      </c>
      <c r="B1" s="167"/>
      <c r="C1" s="168"/>
      <c r="D1" s="169" t="s">
        <v>209</v>
      </c>
      <c r="E1" s="170"/>
      <c r="F1" s="170"/>
      <c r="G1" s="171"/>
    </row>
    <row r="2" spans="1:7" ht="15" customHeight="1" thickBot="1" x14ac:dyDescent="0.25">
      <c r="E2" s="145"/>
    </row>
    <row r="3" spans="1:7" ht="15" customHeight="1" x14ac:dyDescent="0.2">
      <c r="A3" s="160"/>
      <c r="B3" s="160"/>
      <c r="C3" s="161"/>
      <c r="D3" s="155"/>
      <c r="E3" s="155"/>
      <c r="F3" s="156"/>
      <c r="G3" s="157"/>
    </row>
    <row r="4" spans="1:7" ht="30" customHeight="1" x14ac:dyDescent="0.2">
      <c r="A4" s="162">
        <v>4</v>
      </c>
      <c r="B4" s="159">
        <v>3</v>
      </c>
      <c r="C4" s="159" t="s">
        <v>70</v>
      </c>
      <c r="D4" s="163" t="s">
        <v>5</v>
      </c>
      <c r="E4" s="163" t="s">
        <v>137</v>
      </c>
      <c r="F4" s="158">
        <v>2.4594907407407551E-3</v>
      </c>
      <c r="G4" s="252">
        <v>1</v>
      </c>
    </row>
    <row r="5" spans="1:7" ht="30" customHeight="1" x14ac:dyDescent="0.2">
      <c r="A5" s="162">
        <v>5</v>
      </c>
      <c r="B5" s="159">
        <v>3</v>
      </c>
      <c r="C5" s="159" t="s">
        <v>70</v>
      </c>
      <c r="D5" s="163" t="s">
        <v>2</v>
      </c>
      <c r="E5" s="163" t="s">
        <v>170</v>
      </c>
      <c r="F5" s="158">
        <v>2.4733796296296795E-3</v>
      </c>
      <c r="G5" s="159">
        <v>2</v>
      </c>
    </row>
    <row r="6" spans="1:7" ht="30" customHeight="1" x14ac:dyDescent="0.2">
      <c r="A6" s="162">
        <v>2</v>
      </c>
      <c r="B6" s="159">
        <v>3</v>
      </c>
      <c r="C6" s="159" t="s">
        <v>70</v>
      </c>
      <c r="D6" s="163" t="s">
        <v>6</v>
      </c>
      <c r="E6" s="163" t="s">
        <v>152</v>
      </c>
      <c r="F6" s="158">
        <v>2.5532407407407587E-3</v>
      </c>
      <c r="G6" s="159">
        <v>3</v>
      </c>
    </row>
    <row r="7" spans="1:7" ht="30" customHeight="1" x14ac:dyDescent="0.2">
      <c r="A7" s="162">
        <v>5</v>
      </c>
      <c r="B7" s="159">
        <v>11</v>
      </c>
      <c r="C7" s="159" t="s">
        <v>73</v>
      </c>
      <c r="D7" s="163" t="s">
        <v>133</v>
      </c>
      <c r="E7" s="163" t="s">
        <v>146</v>
      </c>
      <c r="F7" s="158">
        <v>2.5914351851851203E-3</v>
      </c>
      <c r="G7" s="252">
        <v>1</v>
      </c>
    </row>
    <row r="8" spans="1:7" ht="30" customHeight="1" x14ac:dyDescent="0.2">
      <c r="A8" s="162">
        <v>6</v>
      </c>
      <c r="B8" s="159">
        <v>11</v>
      </c>
      <c r="C8" s="159" t="s">
        <v>73</v>
      </c>
      <c r="D8" s="163" t="s">
        <v>2</v>
      </c>
      <c r="E8" s="163" t="s">
        <v>176</v>
      </c>
      <c r="F8" s="158">
        <v>2.6759259259259149E-3</v>
      </c>
      <c r="G8" s="159">
        <v>2</v>
      </c>
    </row>
    <row r="9" spans="1:7" ht="30" customHeight="1" x14ac:dyDescent="0.2">
      <c r="A9" s="162">
        <v>3</v>
      </c>
      <c r="B9" s="159">
        <v>3</v>
      </c>
      <c r="C9" s="159" t="s">
        <v>70</v>
      </c>
      <c r="D9" s="163" t="s">
        <v>4</v>
      </c>
      <c r="E9" s="165" t="s">
        <v>184</v>
      </c>
      <c r="F9" s="158">
        <v>2.7071759259259531E-3</v>
      </c>
      <c r="G9" s="159">
        <v>4</v>
      </c>
    </row>
    <row r="10" spans="1:7" ht="30" customHeight="1" x14ac:dyDescent="0.2">
      <c r="A10" s="162">
        <v>2</v>
      </c>
      <c r="B10" s="159">
        <v>9</v>
      </c>
      <c r="C10" s="159" t="s">
        <v>72</v>
      </c>
      <c r="D10" s="163" t="s">
        <v>133</v>
      </c>
      <c r="E10" s="163" t="s">
        <v>143</v>
      </c>
      <c r="F10" s="158">
        <v>2.7604166666665986E-3</v>
      </c>
      <c r="G10" s="252">
        <v>1</v>
      </c>
    </row>
    <row r="11" spans="1:7" ht="30" customHeight="1" x14ac:dyDescent="0.2">
      <c r="A11" s="162">
        <v>4</v>
      </c>
      <c r="B11" s="159">
        <v>11</v>
      </c>
      <c r="C11" s="159" t="s">
        <v>73</v>
      </c>
      <c r="D11" s="163" t="s">
        <v>1</v>
      </c>
      <c r="E11" s="163" t="s">
        <v>131</v>
      </c>
      <c r="F11" s="158">
        <v>2.7858796296296173E-3</v>
      </c>
      <c r="G11" s="159">
        <v>3</v>
      </c>
    </row>
    <row r="12" spans="1:7" ht="30" customHeight="1" x14ac:dyDescent="0.2">
      <c r="A12" s="162">
        <v>3</v>
      </c>
      <c r="B12" s="159">
        <v>11</v>
      </c>
      <c r="C12" s="159" t="s">
        <v>73</v>
      </c>
      <c r="D12" s="163" t="s">
        <v>6</v>
      </c>
      <c r="E12" s="163" t="s">
        <v>160</v>
      </c>
      <c r="F12" s="158">
        <v>2.8090277777776951E-3</v>
      </c>
      <c r="G12" s="159">
        <v>4</v>
      </c>
    </row>
    <row r="13" spans="1:7" ht="30" customHeight="1" x14ac:dyDescent="0.2">
      <c r="A13" s="162">
        <v>6</v>
      </c>
      <c r="B13" s="159">
        <v>6</v>
      </c>
      <c r="C13" s="159" t="s">
        <v>74</v>
      </c>
      <c r="D13" s="163" t="s">
        <v>5</v>
      </c>
      <c r="E13" s="163" t="s">
        <v>139</v>
      </c>
      <c r="F13" s="158">
        <v>2.8136574074074661E-3</v>
      </c>
      <c r="G13" s="252">
        <v>1</v>
      </c>
    </row>
    <row r="14" spans="1:7" ht="30" customHeight="1" x14ac:dyDescent="0.2">
      <c r="A14" s="162">
        <v>4</v>
      </c>
      <c r="B14" s="159">
        <v>9</v>
      </c>
      <c r="C14" s="159" t="s">
        <v>72</v>
      </c>
      <c r="D14" s="163" t="s">
        <v>2</v>
      </c>
      <c r="E14" s="163" t="s">
        <v>175</v>
      </c>
      <c r="F14" s="158">
        <v>2.8148148148148255E-3</v>
      </c>
      <c r="G14" s="159">
        <v>2</v>
      </c>
    </row>
    <row r="15" spans="1:7" ht="30" customHeight="1" x14ac:dyDescent="0.2">
      <c r="A15" s="162">
        <v>5</v>
      </c>
      <c r="B15" s="159">
        <v>9</v>
      </c>
      <c r="C15" s="159" t="s">
        <v>72</v>
      </c>
      <c r="D15" s="163" t="s">
        <v>1</v>
      </c>
      <c r="E15" s="163" t="s">
        <v>129</v>
      </c>
      <c r="F15" s="158">
        <v>2.8645833333333925E-3</v>
      </c>
      <c r="G15" s="159">
        <v>3</v>
      </c>
    </row>
    <row r="16" spans="1:7" ht="30" customHeight="1" x14ac:dyDescent="0.2">
      <c r="A16" s="162">
        <v>2</v>
      </c>
      <c r="B16" s="159">
        <v>11</v>
      </c>
      <c r="C16" s="159" t="s">
        <v>73</v>
      </c>
      <c r="D16" s="163" t="s">
        <v>135</v>
      </c>
      <c r="E16" s="163" t="s">
        <v>205</v>
      </c>
      <c r="F16" s="158">
        <v>2.8888888888888298E-3</v>
      </c>
      <c r="G16" s="159">
        <v>5</v>
      </c>
    </row>
    <row r="17" spans="1:7" ht="30" customHeight="1" x14ac:dyDescent="0.2">
      <c r="A17" s="162">
        <v>6</v>
      </c>
      <c r="B17" s="159">
        <v>9</v>
      </c>
      <c r="C17" s="159" t="s">
        <v>72</v>
      </c>
      <c r="D17" s="163" t="s">
        <v>135</v>
      </c>
      <c r="E17" s="163" t="s">
        <v>144</v>
      </c>
      <c r="F17" s="158">
        <v>2.9085648148148291E-3</v>
      </c>
      <c r="G17" s="159">
        <v>4</v>
      </c>
    </row>
    <row r="18" spans="1:7" ht="30" customHeight="1" x14ac:dyDescent="0.2">
      <c r="A18" s="162">
        <v>1</v>
      </c>
      <c r="B18" s="159">
        <v>9</v>
      </c>
      <c r="C18" s="159" t="s">
        <v>72</v>
      </c>
      <c r="D18" s="163" t="s">
        <v>6</v>
      </c>
      <c r="E18" s="163" t="s">
        <v>158</v>
      </c>
      <c r="F18" s="158">
        <v>2.9756944444444544E-3</v>
      </c>
      <c r="G18" s="159">
        <v>5</v>
      </c>
    </row>
    <row r="19" spans="1:7" ht="30" customHeight="1" x14ac:dyDescent="0.2">
      <c r="A19" s="162">
        <v>3</v>
      </c>
      <c r="B19" s="159">
        <v>9</v>
      </c>
      <c r="C19" s="159" t="s">
        <v>72</v>
      </c>
      <c r="D19" s="163" t="s">
        <v>4</v>
      </c>
      <c r="E19" s="163" t="s">
        <v>207</v>
      </c>
      <c r="F19" s="158">
        <v>2.9791666666666439E-3</v>
      </c>
      <c r="G19" s="159">
        <v>6</v>
      </c>
    </row>
    <row r="20" spans="1:7" ht="30" customHeight="1" x14ac:dyDescent="0.2">
      <c r="A20" s="162">
        <v>2</v>
      </c>
      <c r="B20" s="159">
        <v>6</v>
      </c>
      <c r="C20" s="159" t="s">
        <v>74</v>
      </c>
      <c r="D20" s="163" t="s">
        <v>156</v>
      </c>
      <c r="E20" s="163" t="s">
        <v>154</v>
      </c>
      <c r="F20" s="158">
        <v>2.9942129629629832E-3</v>
      </c>
      <c r="G20" s="159">
        <v>2</v>
      </c>
    </row>
    <row r="21" spans="1:7" ht="30" customHeight="1" x14ac:dyDescent="0.2">
      <c r="A21" s="162">
        <v>3</v>
      </c>
      <c r="B21" s="159">
        <v>2</v>
      </c>
      <c r="C21" s="159" t="s">
        <v>71</v>
      </c>
      <c r="D21" s="163" t="s">
        <v>4</v>
      </c>
      <c r="E21" s="163" t="s">
        <v>183</v>
      </c>
      <c r="F21" s="158">
        <v>3.015046296296342E-3</v>
      </c>
      <c r="G21" s="252">
        <v>1</v>
      </c>
    </row>
    <row r="22" spans="1:7" ht="30" customHeight="1" x14ac:dyDescent="0.2">
      <c r="A22" s="162">
        <v>1</v>
      </c>
      <c r="B22" s="159">
        <v>2</v>
      </c>
      <c r="C22" s="159" t="s">
        <v>71</v>
      </c>
      <c r="D22" s="163" t="s">
        <v>133</v>
      </c>
      <c r="E22" s="163" t="s">
        <v>134</v>
      </c>
      <c r="F22" s="158">
        <v>3.0925925925926467E-3</v>
      </c>
      <c r="G22" s="159">
        <v>2</v>
      </c>
    </row>
    <row r="23" spans="1:7" ht="30" customHeight="1" x14ac:dyDescent="0.2">
      <c r="A23" s="162">
        <v>6</v>
      </c>
      <c r="B23" s="159">
        <v>2</v>
      </c>
      <c r="C23" s="159" t="s">
        <v>71</v>
      </c>
      <c r="D23" s="163" t="s">
        <v>148</v>
      </c>
      <c r="E23" s="163" t="s">
        <v>123</v>
      </c>
      <c r="F23" s="158">
        <v>3.0949074074074212E-3</v>
      </c>
      <c r="G23" s="159">
        <v>3</v>
      </c>
    </row>
    <row r="24" spans="1:7" ht="30" customHeight="1" x14ac:dyDescent="0.2">
      <c r="A24" s="162">
        <v>5</v>
      </c>
      <c r="B24" s="159">
        <v>2</v>
      </c>
      <c r="C24" s="159" t="s">
        <v>71</v>
      </c>
      <c r="D24" s="163" t="s">
        <v>6</v>
      </c>
      <c r="E24" s="163" t="s">
        <v>151</v>
      </c>
      <c r="F24" s="158">
        <v>3.1377314814814428E-3</v>
      </c>
      <c r="G24" s="159">
        <v>4</v>
      </c>
    </row>
    <row r="25" spans="1:7" ht="30" customHeight="1" x14ac:dyDescent="0.2">
      <c r="A25" s="162">
        <v>5</v>
      </c>
      <c r="B25" s="159">
        <v>6</v>
      </c>
      <c r="C25" s="159" t="s">
        <v>74</v>
      </c>
      <c r="D25" s="163" t="s">
        <v>157</v>
      </c>
      <c r="E25" s="163" t="s">
        <v>155</v>
      </c>
      <c r="F25" s="158">
        <v>3.1412037037037432E-3</v>
      </c>
      <c r="G25" s="159">
        <v>3</v>
      </c>
    </row>
    <row r="26" spans="1:7" ht="30" customHeight="1" x14ac:dyDescent="0.2">
      <c r="A26" s="162">
        <v>1</v>
      </c>
      <c r="B26" s="159">
        <v>11</v>
      </c>
      <c r="C26" s="159" t="s">
        <v>73</v>
      </c>
      <c r="D26" s="163" t="s">
        <v>4</v>
      </c>
      <c r="E26" s="165" t="s">
        <v>191</v>
      </c>
      <c r="F26" s="158">
        <v>3.2384259259259363E-3</v>
      </c>
      <c r="G26" s="159">
        <v>6</v>
      </c>
    </row>
    <row r="27" spans="1:7" ht="30" customHeight="1" x14ac:dyDescent="0.3">
      <c r="A27" s="162">
        <v>3</v>
      </c>
      <c r="B27" s="159">
        <v>5</v>
      </c>
      <c r="C27" s="159" t="s">
        <v>54</v>
      </c>
      <c r="D27" s="163" t="s">
        <v>167</v>
      </c>
      <c r="E27" s="164" t="s">
        <v>142</v>
      </c>
      <c r="F27" s="158">
        <v>3.2546296296296351E-3</v>
      </c>
      <c r="G27" s="252">
        <v>1</v>
      </c>
    </row>
    <row r="28" spans="1:7" ht="30" customHeight="1" x14ac:dyDescent="0.2">
      <c r="A28" s="162">
        <v>3</v>
      </c>
      <c r="B28" s="159">
        <v>6</v>
      </c>
      <c r="C28" s="159" t="s">
        <v>74</v>
      </c>
      <c r="D28" s="163" t="s">
        <v>3</v>
      </c>
      <c r="E28" s="163" t="s">
        <v>163</v>
      </c>
      <c r="F28" s="158">
        <v>3.311342592592692E-3</v>
      </c>
      <c r="G28" s="159">
        <v>4</v>
      </c>
    </row>
    <row r="29" spans="1:7" ht="30" customHeight="1" x14ac:dyDescent="0.2">
      <c r="A29" s="162">
        <v>2</v>
      </c>
      <c r="B29" s="159">
        <v>5</v>
      </c>
      <c r="C29" s="159" t="s">
        <v>55</v>
      </c>
      <c r="D29" s="163" t="s">
        <v>1</v>
      </c>
      <c r="E29" s="163" t="s">
        <v>126</v>
      </c>
      <c r="F29" s="158">
        <v>3.3495370370370536E-3</v>
      </c>
      <c r="G29" s="159">
        <v>2</v>
      </c>
    </row>
    <row r="30" spans="1:7" ht="30" customHeight="1" x14ac:dyDescent="0.2">
      <c r="A30" s="162">
        <v>4</v>
      </c>
      <c r="B30" s="159">
        <v>2</v>
      </c>
      <c r="C30" s="159" t="s">
        <v>71</v>
      </c>
      <c r="D30" s="163" t="s">
        <v>135</v>
      </c>
      <c r="E30" s="163" t="s">
        <v>136</v>
      </c>
      <c r="F30" s="158">
        <v>3.3877314814814707E-3</v>
      </c>
      <c r="G30" s="159">
        <v>5</v>
      </c>
    </row>
    <row r="31" spans="1:7" ht="30" customHeight="1" x14ac:dyDescent="0.2">
      <c r="A31" s="162">
        <v>6</v>
      </c>
      <c r="B31" s="159">
        <v>5</v>
      </c>
      <c r="C31" s="159" t="s">
        <v>55</v>
      </c>
      <c r="D31" s="163" t="s">
        <v>4</v>
      </c>
      <c r="E31" s="163" t="s">
        <v>186</v>
      </c>
      <c r="F31" s="158">
        <v>3.4479166666667171E-3</v>
      </c>
      <c r="G31" s="159">
        <v>3</v>
      </c>
    </row>
    <row r="32" spans="1:7" ht="30" customHeight="1" x14ac:dyDescent="0.2">
      <c r="A32" s="162">
        <v>7</v>
      </c>
      <c r="B32" s="159">
        <v>5</v>
      </c>
      <c r="C32" s="159" t="s">
        <v>55</v>
      </c>
      <c r="D32" s="163" t="s">
        <v>6</v>
      </c>
      <c r="E32" s="163" t="s">
        <v>201</v>
      </c>
      <c r="F32" s="158">
        <v>3.4930555555555687E-3</v>
      </c>
      <c r="G32" s="159">
        <v>4</v>
      </c>
    </row>
    <row r="33" spans="1:7" ht="30" customHeight="1" x14ac:dyDescent="0.2">
      <c r="A33" s="162">
        <v>4</v>
      </c>
      <c r="B33" s="159">
        <v>5</v>
      </c>
      <c r="C33" s="159" t="s">
        <v>55</v>
      </c>
      <c r="D33" s="163" t="s">
        <v>2</v>
      </c>
      <c r="E33" s="163" t="s">
        <v>171</v>
      </c>
      <c r="F33" s="158">
        <v>3.5127314814815125E-3</v>
      </c>
      <c r="G33" s="159">
        <v>5</v>
      </c>
    </row>
    <row r="34" spans="1:7" ht="30" customHeight="1" x14ac:dyDescent="0.2">
      <c r="A34" s="162">
        <v>5</v>
      </c>
      <c r="B34" s="159">
        <v>5</v>
      </c>
      <c r="C34" s="159" t="s">
        <v>55</v>
      </c>
      <c r="D34" s="163" t="s">
        <v>3</v>
      </c>
      <c r="E34" s="163" t="s">
        <v>162</v>
      </c>
      <c r="F34" s="158">
        <v>3.6574074074074425E-3</v>
      </c>
      <c r="G34" s="159">
        <v>6</v>
      </c>
    </row>
    <row r="35" spans="1:7" ht="30" customHeight="1" x14ac:dyDescent="0.3">
      <c r="A35" s="162">
        <v>1</v>
      </c>
      <c r="B35" s="159">
        <v>5</v>
      </c>
      <c r="C35" s="159" t="s">
        <v>54</v>
      </c>
      <c r="D35" s="163" t="s">
        <v>206</v>
      </c>
      <c r="E35" s="164" t="s">
        <v>189</v>
      </c>
      <c r="F35" s="158">
        <v>3.8379629629630152E-3</v>
      </c>
      <c r="G35" s="159">
        <v>7</v>
      </c>
    </row>
    <row r="36" spans="1:7" ht="30" customHeight="1" x14ac:dyDescent="0.2">
      <c r="A36" s="162">
        <v>2</v>
      </c>
      <c r="B36" s="159">
        <v>2</v>
      </c>
      <c r="C36" s="159" t="s">
        <v>71</v>
      </c>
      <c r="D36" s="163" t="s">
        <v>149</v>
      </c>
      <c r="E36" s="163" t="s">
        <v>124</v>
      </c>
      <c r="F36" s="158">
        <v>4.7673611111110903E-3</v>
      </c>
      <c r="G36" s="159">
        <v>6</v>
      </c>
    </row>
    <row r="37" spans="1:7" ht="30" customHeight="1" x14ac:dyDescent="0.3">
      <c r="A37" s="162">
        <v>7</v>
      </c>
      <c r="B37" s="159">
        <v>2</v>
      </c>
      <c r="C37" s="159" t="s">
        <v>71</v>
      </c>
      <c r="D37" s="163" t="s">
        <v>2</v>
      </c>
      <c r="E37" s="164" t="s">
        <v>169</v>
      </c>
      <c r="F37" s="158">
        <v>5.3078703703703933E-3</v>
      </c>
      <c r="G37" s="159">
        <v>7</v>
      </c>
    </row>
    <row r="38" spans="1:7" ht="30" customHeight="1" x14ac:dyDescent="0.2">
      <c r="A38" s="162">
        <v>4</v>
      </c>
      <c r="B38" s="159">
        <v>6</v>
      </c>
      <c r="C38" s="159" t="s">
        <v>74</v>
      </c>
      <c r="D38" s="163" t="s">
        <v>2</v>
      </c>
      <c r="E38" s="255" t="s">
        <v>172</v>
      </c>
      <c r="F38" s="256" t="s">
        <v>90</v>
      </c>
      <c r="G38" s="257"/>
    </row>
  </sheetData>
  <sortState ref="A4:N54">
    <sortCondition ref="F4:F54"/>
  </sortState>
  <mergeCells count="2">
    <mergeCell ref="A1:C1"/>
    <mergeCell ref="D1:G1"/>
  </mergeCells>
  <pageMargins left="0.70866141732283472" right="0.70866141732283472" top="0.74803149606299213" bottom="0.74803149606299213" header="0.31496062992125984" footer="0.31496062992125984"/>
  <pageSetup paperSize="9" scale="56" fitToHeight="4" orientation="portrait" verticalDpi="0" r:id="rId1"/>
  <rowBreaks count="2" manualBreakCount="2">
    <brk id="19" max="8" man="1"/>
    <brk id="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pane xSplit="3" ySplit="1" topLeftCell="D2" activePane="bottomRight" state="frozen"/>
      <selection activeCell="E6" sqref="E6"/>
      <selection pane="topRight" activeCell="E6" sqref="E6"/>
      <selection pane="bottomLeft" activeCell="E6" sqref="E6"/>
      <selection pane="bottomRight" activeCell="F19" sqref="F19"/>
    </sheetView>
  </sheetViews>
  <sheetFormatPr baseColWidth="10" defaultRowHeight="12.75" x14ac:dyDescent="0.2"/>
  <cols>
    <col min="1" max="1" width="7.7109375" style="131" customWidth="1"/>
    <col min="2" max="2" width="9.140625" style="131" customWidth="1"/>
    <col min="3" max="3" width="10" style="131" customWidth="1"/>
    <col min="4" max="4" width="13.7109375" style="131" customWidth="1"/>
    <col min="5" max="5" width="57.140625" style="131" customWidth="1"/>
    <col min="6" max="6" width="12.85546875" style="131" customWidth="1"/>
    <col min="7" max="7" width="6.85546875" style="131" customWidth="1"/>
    <col min="8" max="16384" width="11.42578125" style="131"/>
  </cols>
  <sheetData>
    <row r="1" spans="1:7" ht="28.5" customHeight="1" x14ac:dyDescent="0.2">
      <c r="A1" s="166" t="s">
        <v>119</v>
      </c>
      <c r="B1" s="167"/>
      <c r="C1" s="168"/>
      <c r="D1" s="169" t="s">
        <v>210</v>
      </c>
      <c r="E1" s="170"/>
      <c r="F1" s="170"/>
      <c r="G1" s="171"/>
    </row>
    <row r="2" spans="1:7" ht="15" customHeight="1" thickBot="1" x14ac:dyDescent="0.25">
      <c r="E2" s="145"/>
    </row>
    <row r="3" spans="1:7" ht="15" customHeight="1" x14ac:dyDescent="0.2">
      <c r="A3" s="160"/>
      <c r="B3" s="160"/>
      <c r="C3" s="161"/>
      <c r="D3" s="155"/>
      <c r="E3" s="155"/>
      <c r="F3" s="156"/>
      <c r="G3" s="157"/>
    </row>
    <row r="4" spans="1:7" ht="45" customHeight="1" x14ac:dyDescent="0.2">
      <c r="A4" s="162">
        <v>3</v>
      </c>
      <c r="B4" s="159">
        <v>12</v>
      </c>
      <c r="C4" s="159" t="s">
        <v>9</v>
      </c>
      <c r="D4" s="163" t="s">
        <v>1</v>
      </c>
      <c r="E4" s="163" t="s">
        <v>193</v>
      </c>
      <c r="F4" s="158">
        <v>2.1990740740741588E-3</v>
      </c>
      <c r="G4" s="252">
        <v>1</v>
      </c>
    </row>
    <row r="5" spans="1:7" ht="45" customHeight="1" x14ac:dyDescent="0.2">
      <c r="A5" s="162">
        <v>6</v>
      </c>
      <c r="B5" s="159">
        <v>12</v>
      </c>
      <c r="C5" s="159" t="s">
        <v>9</v>
      </c>
      <c r="D5" s="163" t="s">
        <v>5</v>
      </c>
      <c r="E5" s="163" t="s">
        <v>147</v>
      </c>
      <c r="F5" s="158">
        <v>2.2986111111110707E-3</v>
      </c>
      <c r="G5" s="159">
        <v>2</v>
      </c>
    </row>
    <row r="6" spans="1:7" ht="59.25" customHeight="1" x14ac:dyDescent="0.2">
      <c r="A6" s="162">
        <v>2</v>
      </c>
      <c r="B6" s="159">
        <v>12</v>
      </c>
      <c r="C6" s="159" t="s">
        <v>9</v>
      </c>
      <c r="D6" s="163" t="s">
        <v>6</v>
      </c>
      <c r="E6" s="163" t="s">
        <v>211</v>
      </c>
      <c r="F6" s="158">
        <v>2.322916666666619E-3</v>
      </c>
      <c r="G6" s="159">
        <v>3</v>
      </c>
    </row>
    <row r="7" spans="1:7" ht="45" customHeight="1" x14ac:dyDescent="0.2">
      <c r="A7" s="162">
        <v>2</v>
      </c>
      <c r="B7" s="159">
        <v>4</v>
      </c>
      <c r="C7" s="159" t="s">
        <v>118</v>
      </c>
      <c r="D7" s="163" t="s">
        <v>6</v>
      </c>
      <c r="E7" s="163" t="s">
        <v>153</v>
      </c>
      <c r="F7" s="158">
        <v>2.3298611111111089E-3</v>
      </c>
      <c r="G7" s="252">
        <v>1</v>
      </c>
    </row>
    <row r="8" spans="1:7" ht="45" customHeight="1" x14ac:dyDescent="0.2">
      <c r="A8" s="162">
        <v>2</v>
      </c>
      <c r="B8" s="159">
        <v>10</v>
      </c>
      <c r="C8" s="159" t="s">
        <v>8</v>
      </c>
      <c r="D8" s="163" t="s">
        <v>133</v>
      </c>
      <c r="E8" s="163" t="s">
        <v>145</v>
      </c>
      <c r="F8" s="158">
        <v>2.3414351851852588E-3</v>
      </c>
      <c r="G8" s="252">
        <v>1</v>
      </c>
    </row>
    <row r="9" spans="1:7" ht="45" customHeight="1" x14ac:dyDescent="0.2">
      <c r="A9" s="162">
        <v>5</v>
      </c>
      <c r="B9" s="159">
        <v>4</v>
      </c>
      <c r="C9" s="159" t="s">
        <v>118</v>
      </c>
      <c r="D9" s="163" t="s">
        <v>4</v>
      </c>
      <c r="E9" s="163" t="s">
        <v>185</v>
      </c>
      <c r="F9" s="158">
        <v>2.3483796296295822E-3</v>
      </c>
      <c r="G9" s="159">
        <v>2</v>
      </c>
    </row>
    <row r="10" spans="1:7" ht="45" customHeight="1" x14ac:dyDescent="0.2">
      <c r="A10" s="162">
        <v>4</v>
      </c>
      <c r="B10" s="159">
        <v>12</v>
      </c>
      <c r="C10" s="159" t="s">
        <v>9</v>
      </c>
      <c r="D10" s="163" t="s">
        <v>177</v>
      </c>
      <c r="E10" s="163" t="s">
        <v>178</v>
      </c>
      <c r="F10" s="158">
        <v>2.3645833333333366E-3</v>
      </c>
      <c r="G10" s="159">
        <v>4</v>
      </c>
    </row>
    <row r="11" spans="1:7" ht="45" customHeight="1" x14ac:dyDescent="0.2">
      <c r="A11" s="162">
        <v>4</v>
      </c>
      <c r="B11" s="159">
        <v>4</v>
      </c>
      <c r="C11" s="159" t="s">
        <v>118</v>
      </c>
      <c r="D11" s="163" t="s">
        <v>5</v>
      </c>
      <c r="E11" s="163" t="s">
        <v>138</v>
      </c>
      <c r="F11" s="158">
        <v>2.3900462962962443E-3</v>
      </c>
      <c r="G11" s="159">
        <v>3</v>
      </c>
    </row>
    <row r="12" spans="1:7" ht="45" customHeight="1" x14ac:dyDescent="0.2">
      <c r="A12" s="162">
        <v>2</v>
      </c>
      <c r="B12" s="159">
        <v>7</v>
      </c>
      <c r="C12" s="159" t="s">
        <v>7</v>
      </c>
      <c r="D12" s="163" t="s">
        <v>5</v>
      </c>
      <c r="E12" s="163" t="s">
        <v>140</v>
      </c>
      <c r="F12" s="158">
        <v>2.3993055555555642E-3</v>
      </c>
      <c r="G12" s="252">
        <v>1</v>
      </c>
    </row>
    <row r="13" spans="1:7" ht="45" customHeight="1" x14ac:dyDescent="0.2">
      <c r="A13" s="162">
        <v>3</v>
      </c>
      <c r="B13" s="159">
        <v>10</v>
      </c>
      <c r="C13" s="159" t="s">
        <v>8</v>
      </c>
      <c r="D13" s="163" t="s">
        <v>1</v>
      </c>
      <c r="E13" s="163" t="s">
        <v>130</v>
      </c>
      <c r="F13" s="158">
        <v>2.4421296296296413E-3</v>
      </c>
      <c r="G13" s="159">
        <v>2</v>
      </c>
    </row>
    <row r="14" spans="1:7" ht="45" customHeight="1" x14ac:dyDescent="0.2">
      <c r="A14" s="162">
        <v>5</v>
      </c>
      <c r="B14" s="159">
        <v>7</v>
      </c>
      <c r="C14" s="159" t="s">
        <v>7</v>
      </c>
      <c r="D14" s="163" t="s">
        <v>1</v>
      </c>
      <c r="E14" s="163" t="s">
        <v>127</v>
      </c>
      <c r="F14" s="158">
        <v>2.4432870370370008E-3</v>
      </c>
      <c r="G14" s="159">
        <v>2</v>
      </c>
    </row>
    <row r="15" spans="1:7" ht="45" customHeight="1" x14ac:dyDescent="0.2">
      <c r="A15" s="162">
        <v>6</v>
      </c>
      <c r="B15" s="159">
        <v>10</v>
      </c>
      <c r="C15" s="159" t="s">
        <v>8</v>
      </c>
      <c r="D15" s="163" t="s">
        <v>6</v>
      </c>
      <c r="E15" s="163" t="s">
        <v>159</v>
      </c>
      <c r="F15" s="158">
        <v>2.4479166666666607E-3</v>
      </c>
      <c r="G15" s="159">
        <v>3</v>
      </c>
    </row>
    <row r="16" spans="1:7" ht="45" customHeight="1" x14ac:dyDescent="0.2">
      <c r="A16" s="162">
        <v>5</v>
      </c>
      <c r="B16" s="159">
        <v>12</v>
      </c>
      <c r="C16" s="159" t="s">
        <v>9</v>
      </c>
      <c r="D16" s="163" t="s">
        <v>4</v>
      </c>
      <c r="E16" s="163" t="s">
        <v>192</v>
      </c>
      <c r="F16" s="158">
        <v>2.4490740740740202E-3</v>
      </c>
      <c r="G16" s="159">
        <v>5</v>
      </c>
    </row>
    <row r="17" spans="1:7" ht="45" customHeight="1" x14ac:dyDescent="0.2">
      <c r="A17" s="162">
        <v>3</v>
      </c>
      <c r="B17" s="159">
        <v>4</v>
      </c>
      <c r="C17" s="159" t="s">
        <v>118</v>
      </c>
      <c r="D17" s="163" t="s">
        <v>1</v>
      </c>
      <c r="E17" s="163" t="s">
        <v>125</v>
      </c>
      <c r="F17" s="158">
        <v>2.4837962962962479E-3</v>
      </c>
      <c r="G17" s="159">
        <v>4</v>
      </c>
    </row>
    <row r="18" spans="1:7" ht="45" customHeight="1" x14ac:dyDescent="0.2">
      <c r="A18" s="162">
        <v>4</v>
      </c>
      <c r="B18" s="159">
        <v>7</v>
      </c>
      <c r="C18" s="159" t="s">
        <v>7</v>
      </c>
      <c r="D18" s="163" t="s">
        <v>2</v>
      </c>
      <c r="E18" s="163" t="s">
        <v>173</v>
      </c>
      <c r="F18" s="158">
        <v>2.5196759259258905E-3</v>
      </c>
      <c r="G18" s="159">
        <v>3</v>
      </c>
    </row>
    <row r="19" spans="1:7" ht="45" customHeight="1" x14ac:dyDescent="0.2">
      <c r="A19" s="162">
        <v>6</v>
      </c>
      <c r="B19" s="159">
        <v>7</v>
      </c>
      <c r="C19" s="159" t="s">
        <v>7</v>
      </c>
      <c r="D19" s="163" t="s">
        <v>6</v>
      </c>
      <c r="E19" s="163" t="s">
        <v>208</v>
      </c>
      <c r="F19" s="158">
        <v>2.5578703703703631E-3</v>
      </c>
      <c r="G19" s="159">
        <v>4</v>
      </c>
    </row>
    <row r="20" spans="1:7" ht="45" customHeight="1" x14ac:dyDescent="0.2">
      <c r="A20" s="162">
        <v>4</v>
      </c>
      <c r="B20" s="159">
        <v>1</v>
      </c>
      <c r="C20" s="159" t="s">
        <v>17</v>
      </c>
      <c r="D20" s="163" t="s">
        <v>1</v>
      </c>
      <c r="E20" s="163" t="s">
        <v>122</v>
      </c>
      <c r="F20" s="158">
        <v>2.5891203703704013E-3</v>
      </c>
      <c r="G20" s="252">
        <v>1</v>
      </c>
    </row>
    <row r="21" spans="1:7" ht="45" customHeight="1" x14ac:dyDescent="0.2">
      <c r="A21" s="162">
        <v>5</v>
      </c>
      <c r="B21" s="159">
        <v>10</v>
      </c>
      <c r="C21" s="159" t="s">
        <v>8</v>
      </c>
      <c r="D21" s="163" t="s">
        <v>135</v>
      </c>
      <c r="E21" s="163" t="s">
        <v>204</v>
      </c>
      <c r="F21" s="158">
        <v>2.621527777777799E-3</v>
      </c>
      <c r="G21" s="159">
        <v>4</v>
      </c>
    </row>
    <row r="22" spans="1:7" ht="45" customHeight="1" x14ac:dyDescent="0.2">
      <c r="A22" s="162">
        <v>4</v>
      </c>
      <c r="B22" s="159">
        <v>10</v>
      </c>
      <c r="C22" s="159" t="s">
        <v>8</v>
      </c>
      <c r="D22" s="163" t="s">
        <v>4</v>
      </c>
      <c r="E22" s="163" t="s">
        <v>190</v>
      </c>
      <c r="F22" s="158">
        <v>2.6469907407408177E-3</v>
      </c>
      <c r="G22" s="159">
        <v>5</v>
      </c>
    </row>
    <row r="23" spans="1:7" ht="45" customHeight="1" x14ac:dyDescent="0.2">
      <c r="A23" s="162">
        <v>3</v>
      </c>
      <c r="B23" s="159">
        <v>7</v>
      </c>
      <c r="C23" s="159" t="s">
        <v>7</v>
      </c>
      <c r="D23" s="163" t="s">
        <v>4</v>
      </c>
      <c r="E23" s="163" t="s">
        <v>187</v>
      </c>
      <c r="F23" s="158">
        <v>2.6724537037036145E-3</v>
      </c>
      <c r="G23" s="159">
        <v>5</v>
      </c>
    </row>
    <row r="24" spans="1:7" ht="59.25" customHeight="1" x14ac:dyDescent="0.2">
      <c r="A24" s="162">
        <v>2</v>
      </c>
      <c r="B24" s="159">
        <v>1</v>
      </c>
      <c r="C24" s="159" t="s">
        <v>17</v>
      </c>
      <c r="D24" s="163" t="s">
        <v>5</v>
      </c>
      <c r="E24" s="163" t="s">
        <v>132</v>
      </c>
      <c r="F24" s="158">
        <v>2.7303240740740864E-3</v>
      </c>
      <c r="G24" s="159">
        <v>2</v>
      </c>
    </row>
    <row r="25" spans="1:7" ht="45" customHeight="1" x14ac:dyDescent="0.2">
      <c r="A25" s="162">
        <v>4</v>
      </c>
      <c r="B25" s="159">
        <v>8</v>
      </c>
      <c r="C25" s="159" t="s">
        <v>54</v>
      </c>
      <c r="D25" s="163" t="s">
        <v>2</v>
      </c>
      <c r="E25" s="163" t="s">
        <v>174</v>
      </c>
      <c r="F25" s="158">
        <v>2.8310185185185244E-3</v>
      </c>
      <c r="G25" s="252">
        <v>1</v>
      </c>
    </row>
    <row r="26" spans="1:7" ht="45" customHeight="1" x14ac:dyDescent="0.2">
      <c r="A26" s="162">
        <v>1</v>
      </c>
      <c r="B26" s="159">
        <v>1</v>
      </c>
      <c r="C26" s="159" t="s">
        <v>17</v>
      </c>
      <c r="D26" s="163" t="s">
        <v>2</v>
      </c>
      <c r="E26" s="163" t="s">
        <v>168</v>
      </c>
      <c r="F26" s="158">
        <v>2.869212962962997E-3</v>
      </c>
      <c r="G26" s="159">
        <v>3</v>
      </c>
    </row>
    <row r="27" spans="1:7" ht="45" customHeight="1" x14ac:dyDescent="0.2">
      <c r="A27" s="162">
        <v>1</v>
      </c>
      <c r="B27" s="159">
        <v>8</v>
      </c>
      <c r="C27" s="159" t="s">
        <v>54</v>
      </c>
      <c r="D27" s="163" t="s">
        <v>165</v>
      </c>
      <c r="E27" s="163" t="s">
        <v>164</v>
      </c>
      <c r="F27" s="158">
        <v>2.8784722222222614E-3</v>
      </c>
      <c r="G27" s="159">
        <v>2</v>
      </c>
    </row>
    <row r="28" spans="1:7" ht="45" customHeight="1" x14ac:dyDescent="0.2">
      <c r="A28" s="162">
        <v>3</v>
      </c>
      <c r="B28" s="159">
        <v>8</v>
      </c>
      <c r="C28" s="159" t="s">
        <v>54</v>
      </c>
      <c r="D28" s="163" t="s">
        <v>133</v>
      </c>
      <c r="E28" s="163" t="s">
        <v>141</v>
      </c>
      <c r="F28" s="158">
        <v>2.9120370370371296E-3</v>
      </c>
      <c r="G28" s="159">
        <v>3</v>
      </c>
    </row>
    <row r="29" spans="1:7" ht="45" customHeight="1" x14ac:dyDescent="0.2">
      <c r="A29" s="162">
        <v>2</v>
      </c>
      <c r="B29" s="159">
        <v>8</v>
      </c>
      <c r="C29" s="159" t="s">
        <v>54</v>
      </c>
      <c r="D29" s="163" t="s">
        <v>6</v>
      </c>
      <c r="E29" s="165" t="s">
        <v>202</v>
      </c>
      <c r="F29" s="158">
        <v>2.9780092592592844E-3</v>
      </c>
      <c r="G29" s="159">
        <v>4</v>
      </c>
    </row>
    <row r="30" spans="1:7" ht="45" customHeight="1" x14ac:dyDescent="0.2">
      <c r="A30" s="162">
        <v>5</v>
      </c>
      <c r="B30" s="159">
        <v>8</v>
      </c>
      <c r="C30" s="159" t="s">
        <v>54</v>
      </c>
      <c r="D30" s="163" t="s">
        <v>1</v>
      </c>
      <c r="E30" s="163" t="s">
        <v>128</v>
      </c>
      <c r="F30" s="158">
        <v>3.1944444444444997E-3</v>
      </c>
      <c r="G30" s="159">
        <v>5</v>
      </c>
    </row>
    <row r="31" spans="1:7" ht="45" customHeight="1" x14ac:dyDescent="0.2">
      <c r="A31" s="162">
        <v>7</v>
      </c>
      <c r="B31" s="159">
        <v>8</v>
      </c>
      <c r="C31" s="159" t="s">
        <v>54</v>
      </c>
      <c r="D31" s="163" t="s">
        <v>166</v>
      </c>
      <c r="E31" s="163" t="s">
        <v>203</v>
      </c>
      <c r="F31" s="158">
        <v>3.2789351851851833E-3</v>
      </c>
      <c r="G31" s="159">
        <v>6</v>
      </c>
    </row>
    <row r="32" spans="1:7" ht="45" customHeight="1" x14ac:dyDescent="0.2">
      <c r="A32" s="162">
        <v>5</v>
      </c>
      <c r="B32" s="159">
        <v>1</v>
      </c>
      <c r="C32" s="159" t="s">
        <v>17</v>
      </c>
      <c r="D32" s="163" t="s">
        <v>181</v>
      </c>
      <c r="E32" s="163" t="s">
        <v>179</v>
      </c>
      <c r="F32" s="158">
        <v>3.2800925925925983E-3</v>
      </c>
      <c r="G32" s="159">
        <v>4</v>
      </c>
    </row>
    <row r="33" spans="1:7" ht="45" customHeight="1" x14ac:dyDescent="0.3">
      <c r="A33" s="162">
        <v>3</v>
      </c>
      <c r="B33" s="159">
        <v>1</v>
      </c>
      <c r="C33" s="159" t="s">
        <v>17</v>
      </c>
      <c r="D33" s="163" t="s">
        <v>182</v>
      </c>
      <c r="E33" s="164" t="s">
        <v>180</v>
      </c>
      <c r="F33" s="158">
        <v>3.4675925925926054E-3</v>
      </c>
      <c r="G33" s="159">
        <v>5</v>
      </c>
    </row>
    <row r="34" spans="1:7" ht="45" customHeight="1" x14ac:dyDescent="0.2">
      <c r="A34" s="162">
        <v>6</v>
      </c>
      <c r="B34" s="159">
        <v>8</v>
      </c>
      <c r="C34" s="159" t="s">
        <v>54</v>
      </c>
      <c r="D34" s="163" t="s">
        <v>181</v>
      </c>
      <c r="E34" s="163" t="s">
        <v>188</v>
      </c>
      <c r="F34" s="158">
        <v>3.5578703703704195E-3</v>
      </c>
      <c r="G34" s="159">
        <v>7</v>
      </c>
    </row>
    <row r="35" spans="1:7" ht="45" customHeight="1" x14ac:dyDescent="0.2">
      <c r="A35" s="162">
        <v>6</v>
      </c>
      <c r="B35" s="159">
        <v>1</v>
      </c>
      <c r="C35" s="159" t="s">
        <v>17</v>
      </c>
      <c r="D35" s="163" t="s">
        <v>6</v>
      </c>
      <c r="E35" s="163" t="s">
        <v>150</v>
      </c>
      <c r="F35" s="158">
        <v>3.7997685185184871E-3</v>
      </c>
      <c r="G35" s="159">
        <v>6</v>
      </c>
    </row>
    <row r="36" spans="1:7" ht="14.25" x14ac:dyDescent="0.2">
      <c r="A36" s="139"/>
      <c r="D36" s="141"/>
      <c r="E36" s="141"/>
      <c r="F36" s="147"/>
    </row>
  </sheetData>
  <sortState ref="A4:N55">
    <sortCondition ref="F4:F55"/>
  </sortState>
  <mergeCells count="2">
    <mergeCell ref="A1:C1"/>
    <mergeCell ref="D1:G1"/>
  </mergeCells>
  <pageMargins left="0.70866141732283472" right="0.70866141732283472" top="0.74803149606299213" bottom="0.74803149606299213" header="0.31496062992125984" footer="0.31496062992125984"/>
  <pageSetup paperSize="9" scale="56" fitToHeight="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90" workbookViewId="0">
      <pane xSplit="3" ySplit="1" topLeftCell="D2" activePane="bottomRight" state="frozen"/>
      <selection activeCell="E6" sqref="E6"/>
      <selection pane="topRight" activeCell="E6" sqref="E6"/>
      <selection pane="bottomLeft" activeCell="E6" sqref="E6"/>
      <selection pane="bottomRight" activeCell="P10" sqref="P10"/>
    </sheetView>
  </sheetViews>
  <sheetFormatPr baseColWidth="10" defaultColWidth="10.85546875" defaultRowHeight="12.75" x14ac:dyDescent="0.2"/>
  <cols>
    <col min="1" max="1" width="4.140625" style="25" customWidth="1"/>
    <col min="2" max="2" width="8.42578125" style="25" customWidth="1"/>
    <col min="3" max="3" width="16.7109375" style="15" customWidth="1"/>
    <col min="4" max="4" width="12" style="15" customWidth="1"/>
    <col min="5" max="11" width="10.85546875" style="15"/>
    <col min="12" max="12" width="5.7109375" style="15" customWidth="1"/>
    <col min="13" max="16" width="5.7109375" style="25" customWidth="1"/>
    <col min="17" max="18" width="7.42578125" style="25" customWidth="1"/>
    <col min="19" max="16384" width="10.85546875" style="15"/>
  </cols>
  <sheetData>
    <row r="1" spans="1:18" ht="30" customHeight="1" x14ac:dyDescent="0.2">
      <c r="A1" s="166" t="s">
        <v>119</v>
      </c>
      <c r="B1" s="167"/>
      <c r="C1" s="168"/>
      <c r="D1" s="1" t="s">
        <v>0</v>
      </c>
      <c r="E1" s="1" t="s">
        <v>100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 t="s">
        <v>101</v>
      </c>
      <c r="M1" s="25" t="s">
        <v>87</v>
      </c>
      <c r="N1" s="25" t="s">
        <v>88</v>
      </c>
      <c r="O1" s="25" t="s">
        <v>59</v>
      </c>
      <c r="P1" s="25" t="s">
        <v>60</v>
      </c>
      <c r="Q1" s="25" t="s">
        <v>104</v>
      </c>
      <c r="R1" s="25" t="s">
        <v>105</v>
      </c>
    </row>
    <row r="2" spans="1:18" ht="15" customHeight="1" x14ac:dyDescent="0.2">
      <c r="A2" s="16" t="s">
        <v>56</v>
      </c>
      <c r="B2" s="17"/>
      <c r="C2" s="18"/>
      <c r="D2" s="3"/>
      <c r="E2" s="172"/>
      <c r="F2" s="173"/>
      <c r="G2" s="173"/>
      <c r="H2" s="173"/>
      <c r="I2" s="173"/>
      <c r="J2" s="173"/>
      <c r="K2" s="174"/>
    </row>
    <row r="3" spans="1:18" ht="22.5" customHeight="1" x14ac:dyDescent="0.2">
      <c r="A3" s="2">
        <v>1</v>
      </c>
      <c r="B3" s="3" t="s">
        <v>10</v>
      </c>
      <c r="C3" s="13" t="s">
        <v>111</v>
      </c>
      <c r="D3" s="4" t="s">
        <v>53</v>
      </c>
      <c r="E3" s="10" t="s">
        <v>2</v>
      </c>
      <c r="F3" s="10" t="s">
        <v>5</v>
      </c>
      <c r="G3" s="10" t="s">
        <v>182</v>
      </c>
      <c r="H3" s="10" t="s">
        <v>1</v>
      </c>
      <c r="I3" s="10" t="s">
        <v>181</v>
      </c>
      <c r="J3" s="10" t="s">
        <v>6</v>
      </c>
      <c r="K3" s="10"/>
      <c r="M3" s="25">
        <f>COUNTA(E3:K3)</f>
        <v>6</v>
      </c>
      <c r="N3" s="31"/>
      <c r="O3" s="25">
        <v>9</v>
      </c>
      <c r="P3" s="25">
        <f>(M3+N3)*9-O3</f>
        <v>45</v>
      </c>
      <c r="Q3" s="25">
        <f>O3+P3</f>
        <v>54</v>
      </c>
    </row>
    <row r="4" spans="1:18" ht="22.5" customHeight="1" x14ac:dyDescent="0.2">
      <c r="A4" s="2">
        <v>2</v>
      </c>
      <c r="B4" s="3" t="s">
        <v>18</v>
      </c>
      <c r="C4" s="13" t="s">
        <v>112</v>
      </c>
      <c r="D4" s="4" t="s">
        <v>53</v>
      </c>
      <c r="E4" s="10" t="s">
        <v>133</v>
      </c>
      <c r="F4" s="10" t="s">
        <v>149</v>
      </c>
      <c r="G4" s="10" t="s">
        <v>4</v>
      </c>
      <c r="H4" s="10" t="s">
        <v>135</v>
      </c>
      <c r="I4" s="10" t="s">
        <v>6</v>
      </c>
      <c r="J4" s="10" t="s">
        <v>148</v>
      </c>
      <c r="K4" s="10" t="s">
        <v>2</v>
      </c>
      <c r="M4" s="25">
        <f t="shared" ref="M4:M14" si="0">COUNTA(E4:K4)</f>
        <v>7</v>
      </c>
      <c r="O4" s="25">
        <f>(M4+N4)*5</f>
        <v>35</v>
      </c>
      <c r="Q4" s="25">
        <f t="shared" ref="Q4:Q6" si="1">O4+P4</f>
        <v>35</v>
      </c>
    </row>
    <row r="5" spans="1:18" ht="22.5" customHeight="1" x14ac:dyDescent="0.2">
      <c r="A5" s="2">
        <v>3</v>
      </c>
      <c r="B5" s="3" t="s">
        <v>11</v>
      </c>
      <c r="C5" s="3" t="s">
        <v>113</v>
      </c>
      <c r="D5" s="4" t="s">
        <v>53</v>
      </c>
      <c r="E5" s="91"/>
      <c r="F5" s="91" t="s">
        <v>6</v>
      </c>
      <c r="G5" s="91" t="s">
        <v>4</v>
      </c>
      <c r="H5" s="91" t="s">
        <v>5</v>
      </c>
      <c r="I5" s="91" t="s">
        <v>2</v>
      </c>
      <c r="J5" s="91"/>
      <c r="K5" s="10"/>
      <c r="M5" s="25">
        <f t="shared" si="0"/>
        <v>4</v>
      </c>
      <c r="O5" s="25">
        <f>(M5+N5)*4</f>
        <v>16</v>
      </c>
      <c r="Q5" s="25">
        <f t="shared" si="1"/>
        <v>16</v>
      </c>
    </row>
    <row r="6" spans="1:18" ht="22.5" customHeight="1" x14ac:dyDescent="0.2">
      <c r="A6" s="2">
        <v>4</v>
      </c>
      <c r="B6" s="3" t="s">
        <v>19</v>
      </c>
      <c r="C6" s="3" t="s">
        <v>114</v>
      </c>
      <c r="D6" s="4" t="s">
        <v>53</v>
      </c>
      <c r="E6" s="10"/>
      <c r="F6" s="10" t="s">
        <v>6</v>
      </c>
      <c r="G6" s="10" t="s">
        <v>1</v>
      </c>
      <c r="H6" s="10" t="s">
        <v>5</v>
      </c>
      <c r="I6" s="10" t="s">
        <v>4</v>
      </c>
      <c r="J6" s="10"/>
      <c r="K6" s="10"/>
      <c r="M6" s="25">
        <f t="shared" si="0"/>
        <v>4</v>
      </c>
      <c r="O6" s="25">
        <v>2</v>
      </c>
      <c r="P6" s="25">
        <f>(M6+N6)*9-O6</f>
        <v>34</v>
      </c>
      <c r="Q6" s="25">
        <f t="shared" si="1"/>
        <v>36</v>
      </c>
    </row>
    <row r="7" spans="1:18" ht="22.5" customHeight="1" x14ac:dyDescent="0.2">
      <c r="A7" s="2">
        <v>5</v>
      </c>
      <c r="B7" s="151" t="s">
        <v>196</v>
      </c>
      <c r="C7" s="3" t="s">
        <v>55</v>
      </c>
      <c r="D7" s="4" t="s">
        <v>53</v>
      </c>
      <c r="E7" s="10" t="s">
        <v>212</v>
      </c>
      <c r="F7" s="10" t="s">
        <v>1</v>
      </c>
      <c r="G7" s="10" t="s">
        <v>167</v>
      </c>
      <c r="H7" s="10" t="s">
        <v>2</v>
      </c>
      <c r="I7" s="10" t="s">
        <v>3</v>
      </c>
      <c r="J7" s="10" t="s">
        <v>4</v>
      </c>
      <c r="K7" s="10" t="s">
        <v>6</v>
      </c>
      <c r="M7" s="25">
        <f t="shared" si="0"/>
        <v>7</v>
      </c>
      <c r="O7" s="25">
        <f>(M7+N7)*5-P7</f>
        <v>28</v>
      </c>
      <c r="P7" s="25">
        <v>7</v>
      </c>
      <c r="R7" s="25">
        <f>O7+P7</f>
        <v>35</v>
      </c>
    </row>
    <row r="8" spans="1:18" ht="22.5" customHeight="1" x14ac:dyDescent="0.2">
      <c r="A8" s="2">
        <v>6</v>
      </c>
      <c r="B8" s="151" t="s">
        <v>197</v>
      </c>
      <c r="C8" s="3" t="s">
        <v>74</v>
      </c>
      <c r="D8" s="4" t="s">
        <v>53</v>
      </c>
      <c r="E8" s="10"/>
      <c r="F8" s="10" t="s">
        <v>156</v>
      </c>
      <c r="G8" s="10" t="s">
        <v>3</v>
      </c>
      <c r="H8" s="10" t="s">
        <v>2</v>
      </c>
      <c r="I8" s="10" t="s">
        <v>157</v>
      </c>
      <c r="J8" s="10" t="s">
        <v>5</v>
      </c>
      <c r="K8" s="10"/>
      <c r="M8" s="25">
        <f t="shared" si="0"/>
        <v>5</v>
      </c>
      <c r="O8" s="25">
        <f>(M8+N8)*4</f>
        <v>20</v>
      </c>
      <c r="R8" s="25">
        <f t="shared" ref="R8:R10" si="2">O8+P8</f>
        <v>20</v>
      </c>
    </row>
    <row r="9" spans="1:18" ht="22.5" customHeight="1" x14ac:dyDescent="0.2">
      <c r="A9" s="2">
        <v>7</v>
      </c>
      <c r="B9" s="3" t="s">
        <v>12</v>
      </c>
      <c r="C9" s="3" t="s">
        <v>7</v>
      </c>
      <c r="D9" s="4" t="s">
        <v>53</v>
      </c>
      <c r="E9" s="10"/>
      <c r="F9" s="10" t="s">
        <v>5</v>
      </c>
      <c r="G9" s="10" t="s">
        <v>4</v>
      </c>
      <c r="H9" s="10" t="s">
        <v>2</v>
      </c>
      <c r="I9" s="10" t="s">
        <v>1</v>
      </c>
      <c r="J9" s="10" t="s">
        <v>6</v>
      </c>
      <c r="K9" s="10"/>
      <c r="M9" s="25">
        <f t="shared" si="0"/>
        <v>5</v>
      </c>
      <c r="P9" s="25">
        <f>(M9+N9)*9</f>
        <v>45</v>
      </c>
      <c r="R9" s="25">
        <f t="shared" si="2"/>
        <v>45</v>
      </c>
    </row>
    <row r="10" spans="1:18" ht="22.5" customHeight="1" x14ac:dyDescent="0.2">
      <c r="A10" s="2">
        <v>8</v>
      </c>
      <c r="B10" s="3" t="s">
        <v>22</v>
      </c>
      <c r="C10" s="3" t="s">
        <v>54</v>
      </c>
      <c r="D10" s="4" t="s">
        <v>53</v>
      </c>
      <c r="E10" s="10" t="s">
        <v>165</v>
      </c>
      <c r="F10" s="10" t="s">
        <v>6</v>
      </c>
      <c r="G10" s="10" t="s">
        <v>133</v>
      </c>
      <c r="H10" s="10" t="s">
        <v>2</v>
      </c>
      <c r="I10" s="10" t="s">
        <v>1</v>
      </c>
      <c r="J10" s="10" t="s">
        <v>181</v>
      </c>
      <c r="K10" s="10" t="s">
        <v>166</v>
      </c>
      <c r="M10" s="25">
        <f t="shared" si="0"/>
        <v>7</v>
      </c>
      <c r="O10" s="25">
        <v>3</v>
      </c>
      <c r="P10" s="25">
        <f>(M10+N10)*5-O10</f>
        <v>32</v>
      </c>
      <c r="R10" s="25">
        <f t="shared" si="2"/>
        <v>35</v>
      </c>
    </row>
    <row r="11" spans="1:18" ht="22.5" customHeight="1" x14ac:dyDescent="0.2">
      <c r="A11" s="2">
        <v>9</v>
      </c>
      <c r="B11" s="3" t="s">
        <v>13</v>
      </c>
      <c r="C11" s="3" t="s">
        <v>115</v>
      </c>
      <c r="D11" s="4" t="s">
        <v>53</v>
      </c>
      <c r="E11" s="10" t="s">
        <v>6</v>
      </c>
      <c r="F11" s="10" t="s">
        <v>133</v>
      </c>
      <c r="G11" s="10" t="s">
        <v>4</v>
      </c>
      <c r="H11" s="10" t="s">
        <v>2</v>
      </c>
      <c r="I11" s="10" t="s">
        <v>1</v>
      </c>
      <c r="J11" s="10" t="s">
        <v>135</v>
      </c>
      <c r="K11" s="10"/>
      <c r="M11" s="25">
        <f t="shared" si="0"/>
        <v>6</v>
      </c>
      <c r="O11" s="25">
        <f>(M11+N11)*4</f>
        <v>24</v>
      </c>
      <c r="Q11" s="25">
        <f t="shared" ref="Q11:Q12" si="3">O11+P11</f>
        <v>24</v>
      </c>
    </row>
    <row r="12" spans="1:18" ht="22.5" customHeight="1" x14ac:dyDescent="0.2">
      <c r="A12" s="2">
        <v>10</v>
      </c>
      <c r="B12" s="3" t="s">
        <v>23</v>
      </c>
      <c r="C12" s="3" t="s">
        <v>116</v>
      </c>
      <c r="D12" s="4" t="s">
        <v>53</v>
      </c>
      <c r="E12" s="10"/>
      <c r="F12" s="10" t="s">
        <v>135</v>
      </c>
      <c r="G12" s="10" t="s">
        <v>1</v>
      </c>
      <c r="H12" s="10" t="s">
        <v>4</v>
      </c>
      <c r="I12" s="10" t="s">
        <v>133</v>
      </c>
      <c r="J12" s="10" t="s">
        <v>6</v>
      </c>
      <c r="K12" s="10"/>
      <c r="M12" s="25">
        <f t="shared" si="0"/>
        <v>5</v>
      </c>
      <c r="P12" s="25">
        <f>(M12+N12)*9</f>
        <v>45</v>
      </c>
      <c r="Q12" s="25">
        <f t="shared" si="3"/>
        <v>45</v>
      </c>
    </row>
    <row r="13" spans="1:18" ht="22.5" customHeight="1" x14ac:dyDescent="0.2">
      <c r="A13" s="2">
        <v>11</v>
      </c>
      <c r="B13" s="3" t="s">
        <v>24</v>
      </c>
      <c r="C13" s="3" t="s">
        <v>73</v>
      </c>
      <c r="D13" s="4" t="s">
        <v>53</v>
      </c>
      <c r="E13" s="10" t="s">
        <v>4</v>
      </c>
      <c r="F13" s="10" t="s">
        <v>135</v>
      </c>
      <c r="G13" s="10" t="s">
        <v>6</v>
      </c>
      <c r="H13" s="10" t="s">
        <v>1</v>
      </c>
      <c r="I13" s="10" t="s">
        <v>133</v>
      </c>
      <c r="J13" s="10" t="s">
        <v>2</v>
      </c>
      <c r="K13" s="10"/>
      <c r="M13" s="25">
        <f t="shared" si="0"/>
        <v>6</v>
      </c>
      <c r="O13" s="25">
        <f>(M13+N13)*4</f>
        <v>24</v>
      </c>
      <c r="R13" s="25">
        <f t="shared" ref="R13:R14" si="4">O13+P13</f>
        <v>24</v>
      </c>
    </row>
    <row r="14" spans="1:18" ht="22.5" customHeight="1" x14ac:dyDescent="0.2">
      <c r="A14" s="2">
        <v>12</v>
      </c>
      <c r="B14" s="3" t="s">
        <v>75</v>
      </c>
      <c r="C14" s="3" t="s">
        <v>9</v>
      </c>
      <c r="D14" s="4" t="s">
        <v>53</v>
      </c>
      <c r="E14" s="10"/>
      <c r="F14" s="10" t="s">
        <v>6</v>
      </c>
      <c r="G14" s="10" t="s">
        <v>1</v>
      </c>
      <c r="H14" s="10" t="s">
        <v>2</v>
      </c>
      <c r="I14" s="10" t="s">
        <v>4</v>
      </c>
      <c r="J14" s="10" t="s">
        <v>5</v>
      </c>
      <c r="K14" s="10"/>
      <c r="M14" s="25">
        <f t="shared" si="0"/>
        <v>5</v>
      </c>
      <c r="P14" s="25">
        <f>(M14+N14)*9</f>
        <v>45</v>
      </c>
      <c r="R14" s="25">
        <f t="shared" si="4"/>
        <v>45</v>
      </c>
    </row>
    <row r="15" spans="1:18" ht="15" customHeight="1" x14ac:dyDescent="0.2">
      <c r="A15" s="7"/>
      <c r="B15" s="7"/>
      <c r="C15" s="7"/>
      <c r="D15" s="9"/>
      <c r="E15" s="8"/>
      <c r="F15" s="8"/>
      <c r="G15" s="8"/>
      <c r="H15" s="8"/>
      <c r="I15" s="8"/>
      <c r="J15" s="8"/>
    </row>
    <row r="16" spans="1:18" ht="15" customHeight="1" x14ac:dyDescent="0.2">
      <c r="A16" s="16" t="s">
        <v>57</v>
      </c>
      <c r="B16" s="26"/>
      <c r="C16" s="18"/>
      <c r="I16" s="19"/>
      <c r="J16" s="22"/>
      <c r="K16" s="20" t="s">
        <v>26</v>
      </c>
    </row>
    <row r="17" spans="1:18" s="21" customFormat="1" ht="15" customHeight="1" x14ac:dyDescent="0.2">
      <c r="H17" s="22"/>
      <c r="K17" s="20" t="s">
        <v>16</v>
      </c>
      <c r="L17" s="20"/>
      <c r="M17" s="25"/>
      <c r="N17" s="25"/>
      <c r="O17" s="25"/>
      <c r="P17" s="25"/>
      <c r="Q17" s="25"/>
      <c r="R17" s="25"/>
    </row>
    <row r="18" spans="1:18" ht="15" customHeight="1" x14ac:dyDescent="0.2">
      <c r="D18" s="19"/>
      <c r="E18" s="19"/>
      <c r="K18" s="20" t="s">
        <v>76</v>
      </c>
      <c r="L18" s="20"/>
      <c r="M18" s="25">
        <f>SUM(M3:M14)</f>
        <v>67</v>
      </c>
      <c r="O18" s="25">
        <f>SUM(O3:O14)</f>
        <v>161</v>
      </c>
      <c r="P18" s="25">
        <f>SUM(P3:P14)</f>
        <v>253</v>
      </c>
      <c r="Q18" s="25">
        <f>SUM(Q3:Q14)</f>
        <v>210</v>
      </c>
      <c r="R18" s="25">
        <f>SUM(R3:R14)</f>
        <v>204</v>
      </c>
    </row>
    <row r="19" spans="1:18" ht="15" customHeight="1" x14ac:dyDescent="0.2">
      <c r="A19" s="70" t="s">
        <v>91</v>
      </c>
      <c r="B19" s="71"/>
      <c r="C19" s="72"/>
      <c r="D19" s="69" t="s">
        <v>89</v>
      </c>
      <c r="E19" s="68" t="s">
        <v>90</v>
      </c>
      <c r="F19" s="23"/>
      <c r="G19" s="23"/>
      <c r="H19" s="23"/>
      <c r="I19" s="23"/>
      <c r="J19" s="23"/>
      <c r="K19" s="20"/>
    </row>
    <row r="20" spans="1:18" ht="14.25" customHeight="1" x14ac:dyDescent="0.2">
      <c r="A20" s="21"/>
      <c r="B20" s="21"/>
      <c r="C20" s="21"/>
      <c r="E20" s="23"/>
      <c r="F20" s="23"/>
      <c r="G20" s="23"/>
      <c r="H20" s="23"/>
      <c r="I20" s="23"/>
      <c r="J20" s="23"/>
      <c r="K20" s="20"/>
    </row>
    <row r="21" spans="1:18" ht="14.25" customHeight="1" x14ac:dyDescent="0.2">
      <c r="A21" s="15"/>
      <c r="B21" s="15"/>
      <c r="F21" s="23"/>
      <c r="G21" s="23"/>
      <c r="H21" s="23"/>
      <c r="I21" s="23"/>
      <c r="J21" s="23"/>
    </row>
    <row r="22" spans="1:18" ht="14.25" x14ac:dyDescent="0.2">
      <c r="C22" s="5"/>
      <c r="D22" s="27"/>
      <c r="E22" s="23"/>
      <c r="F22" s="23"/>
      <c r="G22" s="23"/>
      <c r="H22" s="23"/>
      <c r="I22" s="23"/>
      <c r="J22" s="23"/>
    </row>
    <row r="23" spans="1:18" ht="14.25" x14ac:dyDescent="0.2">
      <c r="C23" s="5"/>
      <c r="D23" s="27"/>
      <c r="E23" s="23"/>
      <c r="F23" s="23"/>
      <c r="G23" s="23"/>
      <c r="H23" s="23"/>
      <c r="I23" s="23"/>
      <c r="J23" s="23"/>
    </row>
    <row r="24" spans="1:18" ht="14.25" x14ac:dyDescent="0.2">
      <c r="C24" s="5"/>
      <c r="D24" s="27"/>
      <c r="E24" s="23"/>
      <c r="F24" s="23"/>
      <c r="G24" s="23"/>
      <c r="H24" s="23"/>
      <c r="I24" s="23"/>
      <c r="J24" s="23"/>
    </row>
    <row r="25" spans="1:18" ht="14.25" x14ac:dyDescent="0.2">
      <c r="C25" s="5"/>
      <c r="D25" s="23"/>
      <c r="E25" s="23"/>
      <c r="F25" s="23"/>
      <c r="G25" s="23"/>
      <c r="H25" s="23"/>
      <c r="I25" s="23"/>
      <c r="J25" s="23"/>
    </row>
    <row r="26" spans="1:18" x14ac:dyDescent="0.2">
      <c r="D26" s="23"/>
      <c r="E26" s="23"/>
      <c r="F26" s="23"/>
      <c r="G26" s="23"/>
      <c r="H26" s="23"/>
      <c r="I26" s="23"/>
      <c r="J26" s="23"/>
    </row>
  </sheetData>
  <mergeCells count="2">
    <mergeCell ref="A1:C1"/>
    <mergeCell ref="E2:K2"/>
  </mergeCells>
  <phoneticPr fontId="0" type="noConversion"/>
  <printOptions horizontalCentered="1" verticalCentered="1"/>
  <pageMargins left="0.39370078740157483" right="0.39370078740157483" top="0.98425196850393704" bottom="0.98425196850393704" header="0" footer="0.39370078740157483"/>
  <pageSetup paperSize="9" scale="88" orientation="landscape" r:id="rId1"/>
  <headerFooter alignWithMargins="0">
    <oddFooter>&amp;L&amp;D&amp;R&amp;F /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workbookViewId="0">
      <pane xSplit="3" ySplit="1" topLeftCell="D8" activePane="bottomRight" state="frozen"/>
      <selection activeCell="E6" sqref="E6"/>
      <selection pane="topRight" activeCell="E6" sqref="E6"/>
      <selection pane="bottomLeft" activeCell="E6" sqref="E6"/>
      <selection pane="bottomRight" activeCell="O16" sqref="O16:P16"/>
    </sheetView>
  </sheetViews>
  <sheetFormatPr baseColWidth="10" defaultColWidth="10.85546875" defaultRowHeight="12.75" x14ac:dyDescent="0.2"/>
  <cols>
    <col min="1" max="1" width="4.140625" style="42" customWidth="1"/>
    <col min="2" max="2" width="8.42578125" style="42" customWidth="1"/>
    <col min="3" max="3" width="16.7109375" style="11" customWidth="1"/>
    <col min="4" max="4" width="12" style="11" customWidth="1"/>
    <col min="5" max="18" width="6.28515625" style="11" customWidth="1"/>
    <col min="19" max="16384" width="10.85546875" style="11"/>
  </cols>
  <sheetData>
    <row r="1" spans="1:28" ht="30" customHeight="1" x14ac:dyDescent="0.2">
      <c r="A1" s="166" t="s">
        <v>119</v>
      </c>
      <c r="B1" s="167"/>
      <c r="C1" s="168"/>
      <c r="D1" s="45" t="s">
        <v>0</v>
      </c>
      <c r="E1" s="194" t="s">
        <v>25</v>
      </c>
      <c r="F1" s="195"/>
      <c r="G1" s="194" t="s">
        <v>1</v>
      </c>
      <c r="H1" s="195"/>
      <c r="I1" s="194" t="s">
        <v>2</v>
      </c>
      <c r="J1" s="195"/>
      <c r="K1" s="194" t="s">
        <v>3</v>
      </c>
      <c r="L1" s="195"/>
      <c r="M1" s="194" t="s">
        <v>4</v>
      </c>
      <c r="N1" s="195"/>
      <c r="O1" s="194" t="s">
        <v>5</v>
      </c>
      <c r="P1" s="195"/>
      <c r="Q1" s="194" t="s">
        <v>6</v>
      </c>
      <c r="R1" s="195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32" customFormat="1" ht="36" customHeight="1" thickBot="1" x14ac:dyDescent="0.25">
      <c r="A2" s="201"/>
      <c r="B2" s="202"/>
      <c r="C2" s="203"/>
      <c r="D2" s="75"/>
      <c r="E2" s="49" t="s">
        <v>0</v>
      </c>
      <c r="F2" s="50" t="s">
        <v>39</v>
      </c>
      <c r="G2" s="49" t="s">
        <v>0</v>
      </c>
      <c r="H2" s="50" t="s">
        <v>39</v>
      </c>
      <c r="I2" s="49" t="s">
        <v>0</v>
      </c>
      <c r="J2" s="50" t="s">
        <v>39</v>
      </c>
      <c r="K2" s="49" t="s">
        <v>0</v>
      </c>
      <c r="L2" s="50" t="s">
        <v>39</v>
      </c>
      <c r="M2" s="49" t="s">
        <v>0</v>
      </c>
      <c r="N2" s="50" t="s">
        <v>39</v>
      </c>
      <c r="O2" s="49" t="s">
        <v>0</v>
      </c>
      <c r="P2" s="50" t="s">
        <v>39</v>
      </c>
      <c r="Q2" s="49" t="s">
        <v>0</v>
      </c>
      <c r="R2" s="50" t="s">
        <v>39</v>
      </c>
    </row>
    <row r="3" spans="1:28" ht="22.5" customHeight="1" thickBot="1" x14ac:dyDescent="0.25">
      <c r="A3" s="55">
        <v>1</v>
      </c>
      <c r="B3" s="56" t="s">
        <v>10</v>
      </c>
      <c r="C3" s="57" t="s">
        <v>111</v>
      </c>
      <c r="D3" s="58" t="s">
        <v>53</v>
      </c>
      <c r="E3" s="82"/>
      <c r="F3" s="83">
        <f>E3</f>
        <v>0</v>
      </c>
      <c r="G3" s="82">
        <v>10</v>
      </c>
      <c r="H3" s="83">
        <f>G3</f>
        <v>10</v>
      </c>
      <c r="I3" s="82">
        <v>6</v>
      </c>
      <c r="J3" s="83">
        <f>I3</f>
        <v>6</v>
      </c>
      <c r="K3" s="82"/>
      <c r="L3" s="83">
        <f>K3</f>
        <v>0</v>
      </c>
      <c r="M3" s="82">
        <v>4</v>
      </c>
      <c r="N3" s="83">
        <f>M3</f>
        <v>4</v>
      </c>
      <c r="O3" s="82">
        <v>8</v>
      </c>
      <c r="P3" s="83">
        <f>O3</f>
        <v>8</v>
      </c>
      <c r="Q3" s="82">
        <v>3</v>
      </c>
      <c r="R3" s="83">
        <f>Q3</f>
        <v>3</v>
      </c>
    </row>
    <row r="4" spans="1:28" ht="22.5" customHeight="1" thickBot="1" x14ac:dyDescent="0.25">
      <c r="A4" s="55">
        <v>2</v>
      </c>
      <c r="B4" s="56" t="s">
        <v>18</v>
      </c>
      <c r="C4" s="57" t="s">
        <v>112</v>
      </c>
      <c r="D4" s="58" t="s">
        <v>53</v>
      </c>
      <c r="E4" s="82"/>
      <c r="F4" s="86">
        <f>F3+E4</f>
        <v>0</v>
      </c>
      <c r="G4" s="82">
        <v>6</v>
      </c>
      <c r="H4" s="86">
        <f t="shared" ref="H4:H14" si="0">H3+G4</f>
        <v>16</v>
      </c>
      <c r="I4" s="82">
        <v>3</v>
      </c>
      <c r="J4" s="86">
        <f t="shared" ref="J4:J14" si="1">J3+I4</f>
        <v>9</v>
      </c>
      <c r="K4" s="82"/>
      <c r="L4" s="86">
        <f t="shared" ref="L4:L14" si="2">L3+K4</f>
        <v>0</v>
      </c>
      <c r="M4" s="82">
        <v>10</v>
      </c>
      <c r="N4" s="86">
        <f t="shared" ref="N4:N14" si="3">N3+M4</f>
        <v>14</v>
      </c>
      <c r="O4" s="82">
        <v>8</v>
      </c>
      <c r="P4" s="86">
        <f t="shared" ref="P4:P14" si="4">P3+O4</f>
        <v>16</v>
      </c>
      <c r="Q4" s="82">
        <v>4</v>
      </c>
      <c r="R4" s="86">
        <f t="shared" ref="R4:R14" si="5">R3+Q4</f>
        <v>7</v>
      </c>
    </row>
    <row r="5" spans="1:28" ht="22.5" customHeight="1" thickBot="1" x14ac:dyDescent="0.25">
      <c r="A5" s="51">
        <v>3</v>
      </c>
      <c r="B5" s="52" t="s">
        <v>11</v>
      </c>
      <c r="C5" s="48" t="s">
        <v>113</v>
      </c>
      <c r="D5" s="53" t="s">
        <v>53</v>
      </c>
      <c r="E5" s="84"/>
      <c r="F5" s="85">
        <f>F4+E5</f>
        <v>0</v>
      </c>
      <c r="G5" s="84"/>
      <c r="H5" s="85">
        <f>H4+G5</f>
        <v>16</v>
      </c>
      <c r="I5" s="84">
        <v>8</v>
      </c>
      <c r="J5" s="85">
        <f>J4+I5</f>
        <v>17</v>
      </c>
      <c r="K5" s="84"/>
      <c r="L5" s="85">
        <f>L4+K5</f>
        <v>0</v>
      </c>
      <c r="M5" s="84">
        <v>4</v>
      </c>
      <c r="N5" s="85">
        <f>N4+M5</f>
        <v>18</v>
      </c>
      <c r="O5" s="84">
        <v>10</v>
      </c>
      <c r="P5" s="85">
        <f>P4+O5</f>
        <v>26</v>
      </c>
      <c r="Q5" s="84">
        <v>6</v>
      </c>
      <c r="R5" s="85">
        <f>R4+Q5</f>
        <v>13</v>
      </c>
    </row>
    <row r="6" spans="1:28" ht="22.5" customHeight="1" thickBot="1" x14ac:dyDescent="0.25">
      <c r="A6" s="55">
        <v>4</v>
      </c>
      <c r="B6" s="56" t="s">
        <v>19</v>
      </c>
      <c r="C6" s="57" t="s">
        <v>114</v>
      </c>
      <c r="D6" s="58" t="s">
        <v>53</v>
      </c>
      <c r="E6" s="82"/>
      <c r="F6" s="86">
        <f t="shared" ref="F6:F14" si="6">F5+E6</f>
        <v>0</v>
      </c>
      <c r="G6" s="82">
        <v>4</v>
      </c>
      <c r="H6" s="86">
        <f t="shared" si="0"/>
        <v>20</v>
      </c>
      <c r="I6" s="82"/>
      <c r="J6" s="86">
        <f t="shared" si="1"/>
        <v>17</v>
      </c>
      <c r="K6" s="82"/>
      <c r="L6" s="86">
        <f t="shared" si="2"/>
        <v>0</v>
      </c>
      <c r="M6" s="82">
        <v>8</v>
      </c>
      <c r="N6" s="86">
        <f t="shared" si="3"/>
        <v>26</v>
      </c>
      <c r="O6" s="82">
        <v>6</v>
      </c>
      <c r="P6" s="86">
        <f t="shared" si="4"/>
        <v>32</v>
      </c>
      <c r="Q6" s="82">
        <v>10</v>
      </c>
      <c r="R6" s="86">
        <f t="shared" si="5"/>
        <v>23</v>
      </c>
    </row>
    <row r="7" spans="1:28" ht="22.5" customHeight="1" thickBot="1" x14ac:dyDescent="0.25">
      <c r="A7" s="51">
        <v>5</v>
      </c>
      <c r="B7" s="52" t="s">
        <v>20</v>
      </c>
      <c r="C7" s="48" t="s">
        <v>55</v>
      </c>
      <c r="D7" s="53" t="s">
        <v>53</v>
      </c>
      <c r="E7" s="84"/>
      <c r="F7" s="85">
        <f t="shared" si="6"/>
        <v>0</v>
      </c>
      <c r="G7" s="84">
        <v>10</v>
      </c>
      <c r="H7" s="85">
        <f t="shared" si="0"/>
        <v>30</v>
      </c>
      <c r="I7" s="84">
        <v>4</v>
      </c>
      <c r="J7" s="85">
        <f t="shared" si="1"/>
        <v>21</v>
      </c>
      <c r="K7" s="84">
        <v>3</v>
      </c>
      <c r="L7" s="85">
        <f t="shared" si="2"/>
        <v>3</v>
      </c>
      <c r="M7" s="84">
        <v>8</v>
      </c>
      <c r="N7" s="85">
        <f t="shared" si="3"/>
        <v>34</v>
      </c>
      <c r="O7" s="84"/>
      <c r="P7" s="85">
        <f t="shared" si="4"/>
        <v>32</v>
      </c>
      <c r="Q7" s="84">
        <v>6</v>
      </c>
      <c r="R7" s="85">
        <f t="shared" si="5"/>
        <v>29</v>
      </c>
    </row>
    <row r="8" spans="1:28" ht="22.5" customHeight="1" thickBot="1" x14ac:dyDescent="0.25">
      <c r="A8" s="55">
        <v>6</v>
      </c>
      <c r="B8" s="56" t="s">
        <v>21</v>
      </c>
      <c r="C8" s="59" t="s">
        <v>74</v>
      </c>
      <c r="D8" s="58" t="s">
        <v>53</v>
      </c>
      <c r="E8" s="82"/>
      <c r="F8" s="86">
        <f t="shared" si="6"/>
        <v>0</v>
      </c>
      <c r="G8" s="82"/>
      <c r="H8" s="86">
        <f t="shared" si="0"/>
        <v>30</v>
      </c>
      <c r="I8" s="82"/>
      <c r="J8" s="86">
        <f t="shared" si="1"/>
        <v>21</v>
      </c>
      <c r="K8" s="82">
        <v>6</v>
      </c>
      <c r="L8" s="86">
        <f t="shared" si="2"/>
        <v>9</v>
      </c>
      <c r="M8" s="82"/>
      <c r="N8" s="86">
        <f t="shared" si="3"/>
        <v>34</v>
      </c>
      <c r="O8" s="82">
        <v>10</v>
      </c>
      <c r="P8" s="86">
        <f t="shared" si="4"/>
        <v>42</v>
      </c>
      <c r="Q8" s="82">
        <v>8</v>
      </c>
      <c r="R8" s="86">
        <f t="shared" si="5"/>
        <v>37</v>
      </c>
    </row>
    <row r="9" spans="1:28" ht="22.5" customHeight="1" thickBot="1" x14ac:dyDescent="0.25">
      <c r="A9" s="51">
        <v>7</v>
      </c>
      <c r="B9" s="52" t="s">
        <v>12</v>
      </c>
      <c r="C9" s="54" t="s">
        <v>7</v>
      </c>
      <c r="D9" s="53" t="s">
        <v>53</v>
      </c>
      <c r="E9" s="84"/>
      <c r="F9" s="85">
        <f>F8+E9</f>
        <v>0</v>
      </c>
      <c r="G9" s="84">
        <v>8</v>
      </c>
      <c r="H9" s="85">
        <f>H8+G9</f>
        <v>38</v>
      </c>
      <c r="I9" s="84">
        <v>6</v>
      </c>
      <c r="J9" s="85">
        <f>J8+I9</f>
        <v>27</v>
      </c>
      <c r="K9" s="84"/>
      <c r="L9" s="85">
        <f>L8+K9</f>
        <v>9</v>
      </c>
      <c r="M9" s="84">
        <v>3</v>
      </c>
      <c r="N9" s="85">
        <f>N8+M9</f>
        <v>37</v>
      </c>
      <c r="O9" s="84">
        <v>10</v>
      </c>
      <c r="P9" s="85">
        <f>P8+O9</f>
        <v>52</v>
      </c>
      <c r="Q9" s="84">
        <v>4</v>
      </c>
      <c r="R9" s="85">
        <f>R8+Q9</f>
        <v>41</v>
      </c>
    </row>
    <row r="10" spans="1:28" ht="22.5" customHeight="1" thickBot="1" x14ac:dyDescent="0.25">
      <c r="A10" s="55">
        <v>8</v>
      </c>
      <c r="B10" s="56" t="s">
        <v>22</v>
      </c>
      <c r="C10" s="57" t="s">
        <v>54</v>
      </c>
      <c r="D10" s="58" t="s">
        <v>53</v>
      </c>
      <c r="E10" s="82"/>
      <c r="F10" s="86">
        <f>F9+E10</f>
        <v>0</v>
      </c>
      <c r="G10" s="82">
        <v>3</v>
      </c>
      <c r="H10" s="86">
        <f>H9+G10</f>
        <v>41</v>
      </c>
      <c r="I10" s="82">
        <v>10</v>
      </c>
      <c r="J10" s="86">
        <f>J9+I10</f>
        <v>37</v>
      </c>
      <c r="K10" s="82">
        <v>8</v>
      </c>
      <c r="L10" s="86">
        <f>L9+K10</f>
        <v>17</v>
      </c>
      <c r="M10" s="82">
        <v>2</v>
      </c>
      <c r="N10" s="86">
        <f>N9+M10</f>
        <v>39</v>
      </c>
      <c r="O10" s="82">
        <v>6</v>
      </c>
      <c r="P10" s="86">
        <f>P9+O10</f>
        <v>58</v>
      </c>
      <c r="Q10" s="82">
        <v>4</v>
      </c>
      <c r="R10" s="86">
        <f>R9+Q10</f>
        <v>45</v>
      </c>
    </row>
    <row r="11" spans="1:28" ht="22.5" customHeight="1" thickBot="1" x14ac:dyDescent="0.25">
      <c r="A11" s="51">
        <v>9</v>
      </c>
      <c r="B11" s="52" t="s">
        <v>13</v>
      </c>
      <c r="C11" s="48" t="s">
        <v>115</v>
      </c>
      <c r="D11" s="53" t="s">
        <v>53</v>
      </c>
      <c r="E11" s="84"/>
      <c r="F11" s="85">
        <f>F10+E11</f>
        <v>0</v>
      </c>
      <c r="G11" s="84">
        <v>6</v>
      </c>
      <c r="H11" s="85">
        <f>H10+G11</f>
        <v>47</v>
      </c>
      <c r="I11" s="84">
        <v>8</v>
      </c>
      <c r="J11" s="85">
        <f>J10+I11</f>
        <v>45</v>
      </c>
      <c r="K11" s="84"/>
      <c r="L11" s="85">
        <f>L10+K11</f>
        <v>17</v>
      </c>
      <c r="M11" s="84">
        <v>3</v>
      </c>
      <c r="N11" s="85">
        <f>N10+M11</f>
        <v>42</v>
      </c>
      <c r="O11" s="84">
        <v>10</v>
      </c>
      <c r="P11" s="85">
        <f>P10+O11</f>
        <v>68</v>
      </c>
      <c r="Q11" s="84">
        <v>4</v>
      </c>
      <c r="R11" s="85">
        <f>R10+Q11</f>
        <v>49</v>
      </c>
    </row>
    <row r="12" spans="1:28" ht="22.5" customHeight="1" thickBot="1" x14ac:dyDescent="0.25">
      <c r="A12" s="55">
        <v>10</v>
      </c>
      <c r="B12" s="56" t="s">
        <v>23</v>
      </c>
      <c r="C12" s="57" t="s">
        <v>116</v>
      </c>
      <c r="D12" s="58" t="s">
        <v>53</v>
      </c>
      <c r="E12" s="82"/>
      <c r="F12" s="86">
        <f t="shared" si="6"/>
        <v>0</v>
      </c>
      <c r="G12" s="82">
        <v>8</v>
      </c>
      <c r="H12" s="86">
        <f t="shared" si="0"/>
        <v>55</v>
      </c>
      <c r="I12" s="82"/>
      <c r="J12" s="86">
        <f t="shared" si="1"/>
        <v>45</v>
      </c>
      <c r="K12" s="82"/>
      <c r="L12" s="86">
        <f t="shared" si="2"/>
        <v>17</v>
      </c>
      <c r="M12" s="82">
        <v>4</v>
      </c>
      <c r="N12" s="86">
        <f t="shared" si="3"/>
        <v>46</v>
      </c>
      <c r="O12" s="82">
        <v>10</v>
      </c>
      <c r="P12" s="86">
        <f t="shared" si="4"/>
        <v>78</v>
      </c>
      <c r="Q12" s="82">
        <v>6</v>
      </c>
      <c r="R12" s="86">
        <f t="shared" si="5"/>
        <v>55</v>
      </c>
    </row>
    <row r="13" spans="1:28" ht="22.5" customHeight="1" thickBot="1" x14ac:dyDescent="0.25">
      <c r="A13" s="51">
        <v>11</v>
      </c>
      <c r="B13" s="52" t="s">
        <v>24</v>
      </c>
      <c r="C13" s="48" t="s">
        <v>73</v>
      </c>
      <c r="D13" s="53" t="s">
        <v>53</v>
      </c>
      <c r="E13" s="84"/>
      <c r="F13" s="85">
        <f t="shared" si="6"/>
        <v>0</v>
      </c>
      <c r="G13" s="84">
        <v>6</v>
      </c>
      <c r="H13" s="85">
        <f t="shared" si="0"/>
        <v>61</v>
      </c>
      <c r="I13" s="84">
        <v>8</v>
      </c>
      <c r="J13" s="85">
        <f t="shared" si="1"/>
        <v>53</v>
      </c>
      <c r="K13" s="84"/>
      <c r="L13" s="85">
        <f t="shared" si="2"/>
        <v>17</v>
      </c>
      <c r="M13" s="84">
        <v>3</v>
      </c>
      <c r="N13" s="85">
        <f t="shared" si="3"/>
        <v>49</v>
      </c>
      <c r="O13" s="84">
        <v>10</v>
      </c>
      <c r="P13" s="85">
        <f t="shared" si="4"/>
        <v>88</v>
      </c>
      <c r="Q13" s="84">
        <v>4</v>
      </c>
      <c r="R13" s="85">
        <f t="shared" si="5"/>
        <v>59</v>
      </c>
    </row>
    <row r="14" spans="1:28" ht="22.5" customHeight="1" thickBot="1" x14ac:dyDescent="0.25">
      <c r="A14" s="55">
        <v>12</v>
      </c>
      <c r="B14" s="56" t="s">
        <v>75</v>
      </c>
      <c r="C14" s="57" t="s">
        <v>9</v>
      </c>
      <c r="D14" s="60" t="s">
        <v>53</v>
      </c>
      <c r="E14" s="87"/>
      <c r="F14" s="88">
        <f t="shared" si="6"/>
        <v>0</v>
      </c>
      <c r="G14" s="87">
        <v>10</v>
      </c>
      <c r="H14" s="88">
        <f t="shared" si="0"/>
        <v>71</v>
      </c>
      <c r="I14" s="87">
        <v>4</v>
      </c>
      <c r="J14" s="88">
        <f t="shared" si="1"/>
        <v>57</v>
      </c>
      <c r="K14" s="87"/>
      <c r="L14" s="88">
        <f t="shared" si="2"/>
        <v>17</v>
      </c>
      <c r="M14" s="87">
        <v>3</v>
      </c>
      <c r="N14" s="88">
        <f t="shared" si="3"/>
        <v>52</v>
      </c>
      <c r="O14" s="87">
        <v>8</v>
      </c>
      <c r="P14" s="88">
        <f t="shared" si="4"/>
        <v>96</v>
      </c>
      <c r="Q14" s="87">
        <v>6</v>
      </c>
      <c r="R14" s="88">
        <f t="shared" si="5"/>
        <v>65</v>
      </c>
    </row>
    <row r="15" spans="1:28" s="64" customFormat="1" ht="15" customHeight="1" x14ac:dyDescent="0.25">
      <c r="A15" s="62"/>
      <c r="B15" s="63"/>
      <c r="C15" s="63"/>
      <c r="D15" s="74"/>
      <c r="E15" s="76"/>
      <c r="F15" s="77"/>
      <c r="G15" s="76"/>
      <c r="H15" s="77"/>
      <c r="I15" s="76"/>
      <c r="J15" s="77"/>
      <c r="K15" s="76"/>
      <c r="L15" s="77"/>
      <c r="M15" s="76"/>
      <c r="N15" s="77"/>
      <c r="O15" s="76"/>
      <c r="P15" s="89"/>
      <c r="Q15" s="76"/>
      <c r="R15" s="77"/>
    </row>
    <row r="16" spans="1:28" s="64" customFormat="1" ht="15.75" customHeight="1" x14ac:dyDescent="0.25">
      <c r="A16" s="62"/>
      <c r="B16" s="63"/>
      <c r="C16" s="63"/>
      <c r="D16" s="65" t="s">
        <v>15</v>
      </c>
      <c r="E16" s="199">
        <f>F14</f>
        <v>0</v>
      </c>
      <c r="F16" s="200"/>
      <c r="G16" s="199">
        <f>H14</f>
        <v>71</v>
      </c>
      <c r="H16" s="200"/>
      <c r="I16" s="199">
        <f>J14</f>
        <v>57</v>
      </c>
      <c r="J16" s="200"/>
      <c r="K16" s="199">
        <f>L14</f>
        <v>17</v>
      </c>
      <c r="L16" s="200"/>
      <c r="M16" s="199">
        <f>N14</f>
        <v>52</v>
      </c>
      <c r="N16" s="200"/>
      <c r="O16" s="208">
        <f>P14</f>
        <v>96</v>
      </c>
      <c r="P16" s="209"/>
      <c r="Q16" s="206">
        <f>R14</f>
        <v>65</v>
      </c>
      <c r="R16" s="207"/>
    </row>
    <row r="17" spans="1:19" s="64" customFormat="1" ht="15" customHeight="1" thickBot="1" x14ac:dyDescent="0.3">
      <c r="A17" s="66"/>
      <c r="B17" s="67"/>
      <c r="C17" s="67"/>
      <c r="D17" s="73"/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80"/>
      <c r="P17" s="81"/>
      <c r="Q17" s="80"/>
      <c r="R17" s="81"/>
    </row>
    <row r="18" spans="1:19" ht="22.5" customHeight="1" x14ac:dyDescent="0.2">
      <c r="A18" s="196" t="s">
        <v>83</v>
      </c>
      <c r="B18" s="197"/>
      <c r="C18" s="198"/>
      <c r="D18" s="61" t="s">
        <v>15</v>
      </c>
      <c r="E18" s="186">
        <f>E3+E4+E5+E6+E11+E12</f>
        <v>0</v>
      </c>
      <c r="F18" s="187"/>
      <c r="G18" s="186">
        <f>G3+G4+G5+G6+G11+G12</f>
        <v>34</v>
      </c>
      <c r="H18" s="187"/>
      <c r="I18" s="186">
        <f>I3+I4+I5+I6+I11+I12</f>
        <v>25</v>
      </c>
      <c r="J18" s="187"/>
      <c r="K18" s="186">
        <f>K3+K4+K5+K6+K11+K12</f>
        <v>0</v>
      </c>
      <c r="L18" s="187"/>
      <c r="M18" s="186">
        <f>M3+M4+M5+M6+M11+M12</f>
        <v>33</v>
      </c>
      <c r="N18" s="187"/>
      <c r="O18" s="204">
        <f>O3+O4+O5+O6+O11+O12</f>
        <v>52</v>
      </c>
      <c r="P18" s="205"/>
      <c r="Q18" s="186">
        <f>Q3+Q4+Q5+Q6+Q11+Q12</f>
        <v>33</v>
      </c>
      <c r="R18" s="187"/>
    </row>
    <row r="19" spans="1:19" ht="22.5" customHeight="1" x14ac:dyDescent="0.2">
      <c r="A19" s="188" t="s">
        <v>84</v>
      </c>
      <c r="B19" s="189"/>
      <c r="C19" s="190"/>
      <c r="D19" s="46" t="s">
        <v>15</v>
      </c>
      <c r="E19" s="178">
        <f>E7+E8+E9+E10+E13+E14</f>
        <v>0</v>
      </c>
      <c r="F19" s="179"/>
      <c r="G19" s="178">
        <f>G7+G8+G9+G10+G13+G14</f>
        <v>37</v>
      </c>
      <c r="H19" s="179"/>
      <c r="I19" s="178">
        <f>I7+I8+I9+I10+I13+I14</f>
        <v>32</v>
      </c>
      <c r="J19" s="179"/>
      <c r="K19" s="178">
        <f>K7+K8+K9+K10+K13+K14</f>
        <v>17</v>
      </c>
      <c r="L19" s="179"/>
      <c r="M19" s="178">
        <f>M7+M8+M9+M10+M13+M14</f>
        <v>19</v>
      </c>
      <c r="N19" s="179"/>
      <c r="O19" s="180">
        <f>O7+O8+O9+O10+O13+O14</f>
        <v>44</v>
      </c>
      <c r="P19" s="181"/>
      <c r="Q19" s="178">
        <f>Q7+Q8+Q9+Q10+Q13+Q14</f>
        <v>32</v>
      </c>
      <c r="R19" s="179"/>
    </row>
    <row r="20" spans="1:19" ht="22.5" customHeight="1" x14ac:dyDescent="0.2">
      <c r="A20" s="188" t="s">
        <v>85</v>
      </c>
      <c r="B20" s="189"/>
      <c r="C20" s="190"/>
      <c r="D20" s="46" t="s">
        <v>15</v>
      </c>
      <c r="E20" s="178">
        <f>E4+E5+E7+E8+E11+E13</f>
        <v>0</v>
      </c>
      <c r="F20" s="179"/>
      <c r="G20" s="178">
        <f>G4+G5+G7+G8+G11+G13</f>
        <v>28</v>
      </c>
      <c r="H20" s="179"/>
      <c r="I20" s="178">
        <f>I4+I5+I7+I8+I11+I13</f>
        <v>31</v>
      </c>
      <c r="J20" s="179"/>
      <c r="K20" s="178">
        <f>K4+K5+K7+K8+K11+K13</f>
        <v>9</v>
      </c>
      <c r="L20" s="179"/>
      <c r="M20" s="178">
        <f>M4+M5+M7+M8+M11+M13</f>
        <v>28</v>
      </c>
      <c r="N20" s="179"/>
      <c r="O20" s="180">
        <f>O4+O5+O7+O8+O11+O13</f>
        <v>48</v>
      </c>
      <c r="P20" s="181"/>
      <c r="Q20" s="178">
        <f>Q4+Q5+Q7+Q8+Q11+Q13</f>
        <v>32</v>
      </c>
      <c r="R20" s="179"/>
    </row>
    <row r="21" spans="1:19" ht="22.5" customHeight="1" thickBot="1" x14ac:dyDescent="0.25">
      <c r="A21" s="191" t="s">
        <v>86</v>
      </c>
      <c r="B21" s="192"/>
      <c r="C21" s="193"/>
      <c r="D21" s="47" t="s">
        <v>15</v>
      </c>
      <c r="E21" s="182">
        <f>E3+E6+E9+E10+E12+E14</f>
        <v>0</v>
      </c>
      <c r="F21" s="183"/>
      <c r="G21" s="182">
        <f>G3+G6+G9+G10+G12+G14</f>
        <v>43</v>
      </c>
      <c r="H21" s="183"/>
      <c r="I21" s="182">
        <f>I3+I6+I9+I10+I12+I14</f>
        <v>26</v>
      </c>
      <c r="J21" s="183"/>
      <c r="K21" s="182">
        <f>K3+K6+K9+K10+K12+K14</f>
        <v>8</v>
      </c>
      <c r="L21" s="183"/>
      <c r="M21" s="182">
        <f>M3+M6+M9+M10+M12+M14</f>
        <v>24</v>
      </c>
      <c r="N21" s="183"/>
      <c r="O21" s="184">
        <f>O3+O6+O9+O10+O12+O14</f>
        <v>48</v>
      </c>
      <c r="P21" s="185"/>
      <c r="Q21" s="182">
        <f>Q3+Q6+Q9+Q10+Q12+Q14</f>
        <v>33</v>
      </c>
      <c r="R21" s="183"/>
    </row>
    <row r="22" spans="1:19" ht="22.5" customHeight="1" thickBot="1" x14ac:dyDescent="0.25">
      <c r="A22" s="175" t="s">
        <v>103</v>
      </c>
      <c r="B22" s="176"/>
      <c r="C22" s="177"/>
      <c r="D22" s="92"/>
      <c r="E22" s="82"/>
      <c r="F22" s="83"/>
      <c r="G22" s="82"/>
      <c r="H22" s="83"/>
      <c r="I22" s="82"/>
      <c r="J22" s="83"/>
      <c r="K22" s="82"/>
      <c r="L22" s="83"/>
      <c r="M22" s="82"/>
      <c r="N22" s="83"/>
      <c r="O22" s="82"/>
      <c r="P22" s="83"/>
      <c r="Q22" s="82"/>
      <c r="R22" s="83"/>
      <c r="S22" s="93"/>
    </row>
    <row r="23" spans="1:19" ht="15" customHeight="1" x14ac:dyDescent="0.2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9" s="35" customFormat="1" x14ac:dyDescent="0.2">
      <c r="A24" s="33"/>
      <c r="B24" s="34"/>
      <c r="R24" s="36" t="s">
        <v>26</v>
      </c>
    </row>
    <row r="25" spans="1:19" s="33" customFormat="1" x14ac:dyDescent="0.2">
      <c r="R25" s="36" t="s">
        <v>16</v>
      </c>
    </row>
    <row r="26" spans="1:19" s="35" customFormat="1" x14ac:dyDescent="0.2">
      <c r="A26" s="33"/>
      <c r="B26" s="33"/>
      <c r="C26" s="33"/>
      <c r="R26" s="36" t="s">
        <v>76</v>
      </c>
    </row>
    <row r="27" spans="1:19" s="37" customFormat="1" x14ac:dyDescent="0.2">
      <c r="A27" s="33"/>
      <c r="B27" s="33"/>
      <c r="C27" s="33"/>
      <c r="G27" s="38"/>
      <c r="R27" s="36"/>
    </row>
    <row r="28" spans="1:19" s="41" customFormat="1" x14ac:dyDescent="0.2">
      <c r="A28" s="39"/>
      <c r="B28" s="39"/>
      <c r="C28" s="39"/>
      <c r="D28" s="1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9" s="41" customFormat="1" x14ac:dyDescent="0.2">
      <c r="A29" s="39"/>
      <c r="B29" s="39"/>
      <c r="C29" s="39"/>
      <c r="D29" s="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9" s="41" customFormat="1" ht="14.25" x14ac:dyDescent="0.2">
      <c r="A30" s="42"/>
      <c r="B30" s="42"/>
      <c r="C30" s="5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9" ht="14.25" x14ac:dyDescent="0.2">
      <c r="C31" s="5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9" s="41" customFormat="1" ht="14.25" x14ac:dyDescent="0.2">
      <c r="A32" s="42"/>
      <c r="B32" s="42"/>
      <c r="C32" s="5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3:18" ht="14.25" x14ac:dyDescent="0.2">
      <c r="C33" s="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3:18" x14ac:dyDescent="0.2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3:18" x14ac:dyDescent="0.2"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3:18" x14ac:dyDescent="0.2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</sheetData>
  <mergeCells count="49">
    <mergeCell ref="A2:C2"/>
    <mergeCell ref="Q1:R1"/>
    <mergeCell ref="K1:L1"/>
    <mergeCell ref="O1:P1"/>
    <mergeCell ref="M18:N18"/>
    <mergeCell ref="O18:P18"/>
    <mergeCell ref="Q16:R16"/>
    <mergeCell ref="O16:P16"/>
    <mergeCell ref="A19:C19"/>
    <mergeCell ref="A20:C20"/>
    <mergeCell ref="A21:C21"/>
    <mergeCell ref="M1:N1"/>
    <mergeCell ref="A1:C1"/>
    <mergeCell ref="A18:C18"/>
    <mergeCell ref="E1:F1"/>
    <mergeCell ref="G1:H1"/>
    <mergeCell ref="I18:J18"/>
    <mergeCell ref="K18:L18"/>
    <mergeCell ref="M16:N16"/>
    <mergeCell ref="I1:J1"/>
    <mergeCell ref="E16:F16"/>
    <mergeCell ref="G16:H16"/>
    <mergeCell ref="I16:J16"/>
    <mergeCell ref="K16:L16"/>
    <mergeCell ref="Q19:R19"/>
    <mergeCell ref="E18:F18"/>
    <mergeCell ref="G18:H18"/>
    <mergeCell ref="Q20:R20"/>
    <mergeCell ref="E21:F21"/>
    <mergeCell ref="G21:H21"/>
    <mergeCell ref="Q21:R21"/>
    <mergeCell ref="E19:F19"/>
    <mergeCell ref="G19:H19"/>
    <mergeCell ref="I19:J19"/>
    <mergeCell ref="K19:L19"/>
    <mergeCell ref="M19:N19"/>
    <mergeCell ref="M21:N21"/>
    <mergeCell ref="O19:P19"/>
    <mergeCell ref="Q18:R18"/>
    <mergeCell ref="A22:C22"/>
    <mergeCell ref="M20:N20"/>
    <mergeCell ref="O20:P20"/>
    <mergeCell ref="I20:J20"/>
    <mergeCell ref="K20:L20"/>
    <mergeCell ref="E20:F20"/>
    <mergeCell ref="G20:H20"/>
    <mergeCell ref="I21:J21"/>
    <mergeCell ref="K21:L21"/>
    <mergeCell ref="O21:P21"/>
  </mergeCells>
  <phoneticPr fontId="0" type="noConversion"/>
  <printOptions horizontalCentered="1" verticalCentered="1"/>
  <pageMargins left="0.39370078740157483" right="0.39370078740157483" top="0.98425196850393704" bottom="0.98425196850393704" header="0" footer="0.39370078740157483"/>
  <pageSetup paperSize="9" scale="95" orientation="landscape" r:id="rId1"/>
  <headerFooter alignWithMargins="0">
    <oddFooter>&amp;L &amp;D&amp;R&amp;F /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90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activeCell="S42" sqref="S42"/>
    </sheetView>
  </sheetViews>
  <sheetFormatPr baseColWidth="10" defaultColWidth="10.85546875" defaultRowHeight="12.75" x14ac:dyDescent="0.2"/>
  <cols>
    <col min="1" max="1" width="4" style="25" customWidth="1"/>
    <col min="2" max="2" width="10.28515625" style="25" customWidth="1"/>
    <col min="3" max="3" width="16.7109375" style="15" customWidth="1"/>
    <col min="4" max="4" width="39.28515625" style="15" customWidth="1"/>
    <col min="5" max="7" width="11.42578125" style="15" customWidth="1"/>
    <col min="8" max="8" width="2.85546875" style="15" customWidth="1"/>
    <col min="9" max="10" width="10.85546875" style="25"/>
    <col min="11" max="17" width="10.85546875" style="15"/>
    <col min="18" max="24" width="8.85546875" style="25" customWidth="1"/>
    <col min="25" max="16384" width="10.85546875" style="15"/>
  </cols>
  <sheetData>
    <row r="1" spans="1:30" ht="30" customHeight="1" x14ac:dyDescent="0.2">
      <c r="A1" s="166" t="s">
        <v>119</v>
      </c>
      <c r="B1" s="167"/>
      <c r="C1" s="168"/>
      <c r="D1" s="1" t="s">
        <v>27</v>
      </c>
      <c r="E1" s="1" t="s">
        <v>28</v>
      </c>
      <c r="F1" s="230" t="s">
        <v>215</v>
      </c>
      <c r="G1" s="231"/>
      <c r="I1" s="123">
        <v>2017</v>
      </c>
      <c r="J1" s="123">
        <v>2016</v>
      </c>
      <c r="K1" s="123">
        <v>2015</v>
      </c>
      <c r="L1" s="122">
        <v>2014</v>
      </c>
      <c r="M1" s="96">
        <v>2013</v>
      </c>
      <c r="N1" s="96">
        <v>2012</v>
      </c>
      <c r="O1" s="96">
        <v>2011</v>
      </c>
      <c r="P1" s="96">
        <v>2010</v>
      </c>
      <c r="Q1" s="96">
        <v>2009</v>
      </c>
      <c r="R1" s="96">
        <v>2008</v>
      </c>
      <c r="S1" s="96">
        <v>2007</v>
      </c>
      <c r="T1" s="96">
        <v>2006</v>
      </c>
      <c r="U1" s="97">
        <v>2005</v>
      </c>
      <c r="V1" s="102" t="s">
        <v>25</v>
      </c>
      <c r="W1" s="103" t="s">
        <v>2</v>
      </c>
      <c r="X1" s="103" t="s">
        <v>1</v>
      </c>
      <c r="Y1" s="103" t="s">
        <v>3</v>
      </c>
      <c r="Z1" s="103" t="s">
        <v>4</v>
      </c>
      <c r="AA1" s="103" t="s">
        <v>5</v>
      </c>
      <c r="AB1" s="104" t="s">
        <v>6</v>
      </c>
    </row>
    <row r="2" spans="1:30" ht="30.75" customHeight="1" x14ac:dyDescent="0.2">
      <c r="A2" s="12"/>
      <c r="B2" s="12"/>
      <c r="C2" s="12"/>
      <c r="D2" s="12"/>
      <c r="E2" s="30"/>
      <c r="F2" s="217" t="s">
        <v>14</v>
      </c>
      <c r="G2" s="218"/>
      <c r="I2" s="124"/>
      <c r="J2" s="124"/>
      <c r="K2" s="124"/>
      <c r="L2" s="121"/>
      <c r="M2" s="216" t="s">
        <v>106</v>
      </c>
      <c r="N2" s="211"/>
      <c r="O2" s="211"/>
      <c r="P2" s="211"/>
      <c r="Q2" s="211"/>
      <c r="R2" s="211"/>
      <c r="S2" s="211"/>
      <c r="T2" s="211"/>
      <c r="U2" s="212"/>
      <c r="V2" s="210" t="s">
        <v>216</v>
      </c>
      <c r="W2" s="211"/>
      <c r="X2" s="211"/>
      <c r="Y2" s="211"/>
      <c r="Z2" s="211"/>
      <c r="AA2" s="211"/>
      <c r="AB2" s="212"/>
    </row>
    <row r="3" spans="1:30" ht="22.5" customHeight="1" x14ac:dyDescent="0.2">
      <c r="A3" s="2">
        <v>1</v>
      </c>
      <c r="B3" s="3" t="s">
        <v>10</v>
      </c>
      <c r="C3" s="3" t="s">
        <v>111</v>
      </c>
      <c r="D3" s="149" t="s">
        <v>38</v>
      </c>
      <c r="E3" s="3">
        <v>9</v>
      </c>
      <c r="F3" s="219" t="s">
        <v>1</v>
      </c>
      <c r="G3" s="220"/>
      <c r="I3" s="126" t="s">
        <v>5</v>
      </c>
      <c r="J3" s="126" t="s">
        <v>5</v>
      </c>
      <c r="K3" s="126" t="s">
        <v>5</v>
      </c>
      <c r="L3" s="108" t="s">
        <v>5</v>
      </c>
      <c r="M3" s="108" t="s">
        <v>5</v>
      </c>
      <c r="N3" s="108" t="s">
        <v>5</v>
      </c>
      <c r="O3" s="109" t="s">
        <v>1</v>
      </c>
      <c r="P3" s="108" t="s">
        <v>5</v>
      </c>
      <c r="Q3" s="108" t="s">
        <v>5</v>
      </c>
      <c r="R3" s="108" t="s">
        <v>5</v>
      </c>
      <c r="S3" s="108" t="s">
        <v>5</v>
      </c>
      <c r="T3" s="108" t="s">
        <v>5</v>
      </c>
      <c r="U3" s="110" t="s">
        <v>6</v>
      </c>
      <c r="V3" s="98"/>
      <c r="W3" s="24"/>
      <c r="X3" s="24">
        <v>2</v>
      </c>
      <c r="Y3" s="24"/>
      <c r="Z3" s="24"/>
      <c r="AA3" s="130">
        <v>11</v>
      </c>
      <c r="AB3" s="99">
        <v>1</v>
      </c>
      <c r="AD3" s="15">
        <f>SUM(V3:AB3)</f>
        <v>14</v>
      </c>
    </row>
    <row r="4" spans="1:30" ht="22.5" customHeight="1" x14ac:dyDescent="0.2">
      <c r="A4" s="2">
        <v>2</v>
      </c>
      <c r="B4" s="3" t="s">
        <v>18</v>
      </c>
      <c r="C4" s="3" t="s">
        <v>112</v>
      </c>
      <c r="D4" s="149" t="s">
        <v>34</v>
      </c>
      <c r="E4" s="3">
        <v>5</v>
      </c>
      <c r="F4" s="219" t="s">
        <v>4</v>
      </c>
      <c r="G4" s="220"/>
      <c r="I4" s="126" t="s">
        <v>2</v>
      </c>
      <c r="J4" s="126" t="s">
        <v>5</v>
      </c>
      <c r="K4" s="126" t="s">
        <v>5</v>
      </c>
      <c r="L4" s="108" t="s">
        <v>6</v>
      </c>
      <c r="M4" s="108" t="s">
        <v>5</v>
      </c>
      <c r="N4" s="108" t="s">
        <v>1</v>
      </c>
      <c r="O4" s="109" t="s">
        <v>1</v>
      </c>
      <c r="P4" s="108" t="s">
        <v>1</v>
      </c>
      <c r="Q4" s="108" t="s">
        <v>3</v>
      </c>
      <c r="R4" s="108" t="s">
        <v>3</v>
      </c>
      <c r="S4" s="108" t="s">
        <v>94</v>
      </c>
      <c r="T4" s="108" t="s">
        <v>2</v>
      </c>
      <c r="U4" s="111"/>
      <c r="V4" s="98"/>
      <c r="W4" s="24">
        <v>2</v>
      </c>
      <c r="X4" s="254">
        <v>3</v>
      </c>
      <c r="Y4" s="254">
        <v>2.5</v>
      </c>
      <c r="Z4" s="254">
        <v>1</v>
      </c>
      <c r="AA4" s="254">
        <v>3</v>
      </c>
      <c r="AB4" s="99">
        <v>1.5</v>
      </c>
      <c r="AD4" s="132">
        <f t="shared" ref="AD4:AD14" si="0">SUM(V4:AB4)</f>
        <v>13</v>
      </c>
    </row>
    <row r="5" spans="1:30" ht="22.5" customHeight="1" x14ac:dyDescent="0.2">
      <c r="A5" s="2">
        <v>3</v>
      </c>
      <c r="B5" s="3" t="s">
        <v>11</v>
      </c>
      <c r="C5" s="3" t="s">
        <v>113</v>
      </c>
      <c r="D5" s="149" t="s">
        <v>33</v>
      </c>
      <c r="E5" s="12">
        <v>4</v>
      </c>
      <c r="F5" s="219" t="s">
        <v>5</v>
      </c>
      <c r="G5" s="220"/>
      <c r="I5" s="126" t="s">
        <v>1</v>
      </c>
      <c r="J5" s="126" t="s">
        <v>1</v>
      </c>
      <c r="K5" s="126" t="s">
        <v>5</v>
      </c>
      <c r="L5" s="108" t="s">
        <v>5</v>
      </c>
      <c r="M5" s="108" t="s">
        <v>5</v>
      </c>
      <c r="N5" s="108" t="s">
        <v>5</v>
      </c>
      <c r="O5" s="109" t="s">
        <v>1</v>
      </c>
      <c r="P5" s="108" t="s">
        <v>5</v>
      </c>
      <c r="Q5" s="108" t="s">
        <v>5</v>
      </c>
      <c r="R5" s="108" t="s">
        <v>1</v>
      </c>
      <c r="S5" s="108" t="s">
        <v>1</v>
      </c>
      <c r="T5" s="108" t="s">
        <v>1</v>
      </c>
      <c r="U5" s="111"/>
      <c r="V5" s="98"/>
      <c r="W5" s="24"/>
      <c r="X5" s="128">
        <v>6</v>
      </c>
      <c r="Y5" s="24"/>
      <c r="Z5" s="24"/>
      <c r="AA5" s="130">
        <v>7</v>
      </c>
      <c r="AB5" s="99"/>
      <c r="AD5" s="132">
        <f t="shared" si="0"/>
        <v>13</v>
      </c>
    </row>
    <row r="6" spans="1:30" ht="22.5" customHeight="1" x14ac:dyDescent="0.2">
      <c r="A6" s="2">
        <v>4</v>
      </c>
      <c r="B6" s="3" t="s">
        <v>19</v>
      </c>
      <c r="C6" s="3" t="s">
        <v>114</v>
      </c>
      <c r="D6" s="149" t="s">
        <v>31</v>
      </c>
      <c r="E6" s="3">
        <v>9</v>
      </c>
      <c r="F6" s="219" t="s">
        <v>6</v>
      </c>
      <c r="G6" s="220"/>
      <c r="I6" s="126" t="s">
        <v>5</v>
      </c>
      <c r="J6" s="126" t="s">
        <v>5</v>
      </c>
      <c r="K6" s="126" t="s">
        <v>5</v>
      </c>
      <c r="L6" s="108" t="s">
        <v>6</v>
      </c>
      <c r="M6" s="108" t="s">
        <v>6</v>
      </c>
      <c r="N6" s="108" t="s">
        <v>6</v>
      </c>
      <c r="O6" s="109" t="s">
        <v>6</v>
      </c>
      <c r="P6" s="108" t="s">
        <v>6</v>
      </c>
      <c r="Q6" s="108" t="s">
        <v>5</v>
      </c>
      <c r="R6" s="108" t="s">
        <v>1</v>
      </c>
      <c r="S6" s="108" t="s">
        <v>5</v>
      </c>
      <c r="T6" s="108" t="s">
        <v>5</v>
      </c>
      <c r="U6" s="110" t="s">
        <v>95</v>
      </c>
      <c r="V6" s="98"/>
      <c r="W6" s="24">
        <v>0.5</v>
      </c>
      <c r="X6" s="24">
        <v>1</v>
      </c>
      <c r="Y6" s="24">
        <v>0.5</v>
      </c>
      <c r="Z6" s="24"/>
      <c r="AA6" s="128">
        <v>6</v>
      </c>
      <c r="AB6" s="129">
        <v>6</v>
      </c>
      <c r="AD6" s="132">
        <f t="shared" si="0"/>
        <v>14</v>
      </c>
    </row>
    <row r="7" spans="1:30" ht="22.5" customHeight="1" x14ac:dyDescent="0.2">
      <c r="A7" s="2">
        <v>5</v>
      </c>
      <c r="B7" s="3" t="s">
        <v>20</v>
      </c>
      <c r="C7" s="3" t="s">
        <v>55</v>
      </c>
      <c r="D7" s="149" t="s">
        <v>32</v>
      </c>
      <c r="E7" s="3">
        <v>5</v>
      </c>
      <c r="F7" s="219" t="s">
        <v>1</v>
      </c>
      <c r="G7" s="220"/>
      <c r="I7" s="126" t="s">
        <v>5</v>
      </c>
      <c r="J7" s="126" t="s">
        <v>6</v>
      </c>
      <c r="K7" s="126" t="s">
        <v>5</v>
      </c>
      <c r="L7" s="108" t="s">
        <v>6</v>
      </c>
      <c r="M7" s="108" t="s">
        <v>1</v>
      </c>
      <c r="N7" s="108" t="s">
        <v>5</v>
      </c>
      <c r="O7" s="109" t="s">
        <v>5</v>
      </c>
      <c r="P7" s="108" t="s">
        <v>25</v>
      </c>
      <c r="Q7" s="108" t="s">
        <v>6</v>
      </c>
      <c r="R7" s="108" t="s">
        <v>6</v>
      </c>
      <c r="S7" s="108" t="s">
        <v>1</v>
      </c>
      <c r="T7" s="112"/>
      <c r="U7" s="111"/>
      <c r="V7" s="98">
        <v>1</v>
      </c>
      <c r="W7" s="24"/>
      <c r="X7" s="24">
        <v>3</v>
      </c>
      <c r="Y7" s="24"/>
      <c r="Z7" s="24"/>
      <c r="AA7" s="128">
        <v>4</v>
      </c>
      <c r="AB7" s="129">
        <v>4</v>
      </c>
      <c r="AD7" s="132">
        <f t="shared" si="0"/>
        <v>12</v>
      </c>
    </row>
    <row r="8" spans="1:30" ht="22.5" customHeight="1" x14ac:dyDescent="0.2">
      <c r="A8" s="2">
        <v>6</v>
      </c>
      <c r="B8" s="3" t="s">
        <v>21</v>
      </c>
      <c r="C8" s="3" t="s">
        <v>74</v>
      </c>
      <c r="D8" s="149" t="s">
        <v>82</v>
      </c>
      <c r="E8" s="3">
        <v>4</v>
      </c>
      <c r="F8" s="219" t="s">
        <v>5</v>
      </c>
      <c r="G8" s="220"/>
      <c r="I8" s="126" t="s">
        <v>5</v>
      </c>
      <c r="J8" s="126" t="s">
        <v>6</v>
      </c>
      <c r="K8" s="126" t="s">
        <v>5</v>
      </c>
      <c r="L8" s="108" t="s">
        <v>25</v>
      </c>
      <c r="M8" s="108" t="s">
        <v>5</v>
      </c>
      <c r="N8" s="108" t="s">
        <v>6</v>
      </c>
      <c r="O8" s="109" t="s">
        <v>1</v>
      </c>
      <c r="P8" s="108" t="s">
        <v>1</v>
      </c>
      <c r="Q8" s="108" t="s">
        <v>6</v>
      </c>
      <c r="R8" s="118"/>
      <c r="S8" s="112"/>
      <c r="T8" s="112"/>
      <c r="U8" s="111"/>
      <c r="V8" s="98">
        <v>1</v>
      </c>
      <c r="W8" s="24"/>
      <c r="X8" s="24">
        <v>2</v>
      </c>
      <c r="Y8" s="24"/>
      <c r="Z8" s="24"/>
      <c r="AA8" s="128">
        <v>4</v>
      </c>
      <c r="AB8" s="264">
        <v>3</v>
      </c>
      <c r="AD8" s="132">
        <f t="shared" si="0"/>
        <v>10</v>
      </c>
    </row>
    <row r="9" spans="1:30" ht="22.5" customHeight="1" x14ac:dyDescent="0.2">
      <c r="A9" s="2">
        <v>7</v>
      </c>
      <c r="B9" s="3" t="s">
        <v>12</v>
      </c>
      <c r="C9" s="3" t="s">
        <v>7</v>
      </c>
      <c r="D9" s="149" t="s">
        <v>30</v>
      </c>
      <c r="E9" s="3">
        <v>9</v>
      </c>
      <c r="F9" s="219" t="s">
        <v>5</v>
      </c>
      <c r="G9" s="220"/>
      <c r="I9" s="126" t="s">
        <v>1</v>
      </c>
      <c r="J9" s="126" t="s">
        <v>1</v>
      </c>
      <c r="K9" s="126" t="s">
        <v>2</v>
      </c>
      <c r="L9" s="108" t="s">
        <v>1</v>
      </c>
      <c r="M9" s="108" t="s">
        <v>5</v>
      </c>
      <c r="N9" s="108" t="s">
        <v>5</v>
      </c>
      <c r="O9" s="109" t="s">
        <v>1</v>
      </c>
      <c r="P9" s="108" t="s">
        <v>5</v>
      </c>
      <c r="Q9" s="108" t="s">
        <v>5</v>
      </c>
      <c r="R9" s="108" t="s">
        <v>1</v>
      </c>
      <c r="S9" s="108" t="s">
        <v>6</v>
      </c>
      <c r="T9" s="108" t="s">
        <v>6</v>
      </c>
      <c r="U9" s="110" t="s">
        <v>6</v>
      </c>
      <c r="V9" s="98"/>
      <c r="W9" s="24">
        <v>1</v>
      </c>
      <c r="X9" s="128">
        <v>5</v>
      </c>
      <c r="Y9" s="24"/>
      <c r="Z9" s="24"/>
      <c r="AA9" s="128">
        <v>5</v>
      </c>
      <c r="AB9" s="99">
        <v>3</v>
      </c>
      <c r="AD9" s="132">
        <f t="shared" si="0"/>
        <v>14</v>
      </c>
    </row>
    <row r="10" spans="1:30" ht="22.5" customHeight="1" x14ac:dyDescent="0.2">
      <c r="A10" s="2">
        <v>8</v>
      </c>
      <c r="B10" s="3" t="s">
        <v>22</v>
      </c>
      <c r="C10" s="3" t="s">
        <v>54</v>
      </c>
      <c r="D10" s="149" t="s">
        <v>32</v>
      </c>
      <c r="E10" s="3">
        <v>5</v>
      </c>
      <c r="F10" s="219" t="s">
        <v>2</v>
      </c>
      <c r="G10" s="220"/>
      <c r="I10" s="126" t="s">
        <v>6</v>
      </c>
      <c r="J10" s="126" t="s">
        <v>4</v>
      </c>
      <c r="K10" s="126" t="s">
        <v>6</v>
      </c>
      <c r="L10" s="118" t="s">
        <v>107</v>
      </c>
      <c r="M10" s="108" t="s">
        <v>6</v>
      </c>
      <c r="N10" s="108" t="s">
        <v>1</v>
      </c>
      <c r="O10" s="109" t="s">
        <v>5</v>
      </c>
      <c r="P10" s="108" t="s">
        <v>25</v>
      </c>
      <c r="Q10" s="108" t="s">
        <v>5</v>
      </c>
      <c r="R10" s="108" t="s">
        <v>5</v>
      </c>
      <c r="S10" s="108" t="s">
        <v>6</v>
      </c>
      <c r="T10" s="108" t="s">
        <v>1</v>
      </c>
      <c r="U10" s="111"/>
      <c r="V10" s="98">
        <v>1</v>
      </c>
      <c r="W10" s="24">
        <v>1</v>
      </c>
      <c r="X10" s="24">
        <v>2</v>
      </c>
      <c r="Y10" s="24"/>
      <c r="Z10" s="24">
        <v>1</v>
      </c>
      <c r="AA10" s="254">
        <v>3</v>
      </c>
      <c r="AB10" s="129">
        <v>4</v>
      </c>
      <c r="AD10" s="132">
        <f t="shared" si="0"/>
        <v>12</v>
      </c>
    </row>
    <row r="11" spans="1:30" ht="22.5" customHeight="1" x14ac:dyDescent="0.2">
      <c r="A11" s="2">
        <v>9</v>
      </c>
      <c r="B11" s="3" t="s">
        <v>13</v>
      </c>
      <c r="C11" s="3" t="s">
        <v>115</v>
      </c>
      <c r="D11" s="149" t="s">
        <v>35</v>
      </c>
      <c r="E11" s="3">
        <v>4</v>
      </c>
      <c r="F11" s="219" t="s">
        <v>5</v>
      </c>
      <c r="G11" s="220"/>
      <c r="I11" s="126" t="s">
        <v>5</v>
      </c>
      <c r="J11" s="126" t="s">
        <v>6</v>
      </c>
      <c r="K11" s="126" t="s">
        <v>5</v>
      </c>
      <c r="L11" s="118" t="s">
        <v>107</v>
      </c>
      <c r="M11" s="108" t="s">
        <v>1</v>
      </c>
      <c r="N11" s="108" t="s">
        <v>1</v>
      </c>
      <c r="O11" s="113" t="s">
        <v>5</v>
      </c>
      <c r="P11" s="108" t="s">
        <v>92</v>
      </c>
      <c r="Q11" s="108" t="s">
        <v>1</v>
      </c>
      <c r="R11" s="108" t="s">
        <v>5</v>
      </c>
      <c r="S11" s="108" t="s">
        <v>5</v>
      </c>
      <c r="T11" s="108" t="s">
        <v>6</v>
      </c>
      <c r="U11" s="110" t="s">
        <v>1</v>
      </c>
      <c r="V11" s="98"/>
      <c r="W11" s="24"/>
      <c r="X11" s="128">
        <v>4</v>
      </c>
      <c r="Y11" s="24">
        <v>0.5</v>
      </c>
      <c r="Z11" s="24"/>
      <c r="AA11" s="128">
        <v>6</v>
      </c>
      <c r="AB11" s="99">
        <v>2.5</v>
      </c>
      <c r="AD11" s="132">
        <f t="shared" si="0"/>
        <v>13</v>
      </c>
    </row>
    <row r="12" spans="1:30" ht="22.5" customHeight="1" x14ac:dyDescent="0.2">
      <c r="A12" s="2">
        <v>10</v>
      </c>
      <c r="B12" s="3" t="s">
        <v>23</v>
      </c>
      <c r="C12" s="3" t="s">
        <v>116</v>
      </c>
      <c r="D12" s="149" t="s">
        <v>37</v>
      </c>
      <c r="E12" s="3">
        <v>9</v>
      </c>
      <c r="F12" s="219" t="s">
        <v>5</v>
      </c>
      <c r="G12" s="220"/>
      <c r="I12" s="126" t="s">
        <v>5</v>
      </c>
      <c r="J12" s="126" t="s">
        <v>5</v>
      </c>
      <c r="K12" s="126" t="s">
        <v>5</v>
      </c>
      <c r="L12" s="118" t="s">
        <v>107</v>
      </c>
      <c r="M12" s="108" t="s">
        <v>1</v>
      </c>
      <c r="N12" s="108" t="s">
        <v>6</v>
      </c>
      <c r="O12" s="113" t="s">
        <v>6</v>
      </c>
      <c r="P12" s="108" t="s">
        <v>5</v>
      </c>
      <c r="Q12" s="108" t="s">
        <v>5</v>
      </c>
      <c r="R12" s="108" t="s">
        <v>5</v>
      </c>
      <c r="S12" s="108" t="s">
        <v>5</v>
      </c>
      <c r="T12" s="108" t="s">
        <v>5</v>
      </c>
      <c r="U12" s="110" t="s">
        <v>95</v>
      </c>
      <c r="V12" s="98"/>
      <c r="W12" s="24">
        <v>0.5</v>
      </c>
      <c r="X12" s="24">
        <v>1</v>
      </c>
      <c r="Y12" s="24">
        <v>0.5</v>
      </c>
      <c r="Z12" s="24"/>
      <c r="AA12" s="130">
        <v>9</v>
      </c>
      <c r="AB12" s="99">
        <v>2</v>
      </c>
      <c r="AD12" s="132">
        <f t="shared" si="0"/>
        <v>13</v>
      </c>
    </row>
    <row r="13" spans="1:30" ht="22.5" customHeight="1" x14ac:dyDescent="0.2">
      <c r="A13" s="2">
        <v>11</v>
      </c>
      <c r="B13" s="3" t="s">
        <v>24</v>
      </c>
      <c r="C13" s="3" t="s">
        <v>73</v>
      </c>
      <c r="D13" s="149" t="s">
        <v>36</v>
      </c>
      <c r="E13" s="3">
        <v>4</v>
      </c>
      <c r="F13" s="219" t="s">
        <v>5</v>
      </c>
      <c r="G13" s="220"/>
      <c r="I13" s="126" t="s">
        <v>6</v>
      </c>
      <c r="J13" s="126" t="s">
        <v>1</v>
      </c>
      <c r="K13" s="126" t="s">
        <v>1</v>
      </c>
      <c r="L13" s="118" t="s">
        <v>107</v>
      </c>
      <c r="M13" s="108" t="s">
        <v>1</v>
      </c>
      <c r="N13" s="108" t="s">
        <v>1</v>
      </c>
      <c r="O13" s="109" t="s">
        <v>1</v>
      </c>
      <c r="P13" s="108" t="s">
        <v>1</v>
      </c>
      <c r="Q13" s="108" t="s">
        <v>1</v>
      </c>
      <c r="R13" s="108" t="s">
        <v>1</v>
      </c>
      <c r="S13" s="108" t="s">
        <v>1</v>
      </c>
      <c r="T13" s="108" t="s">
        <v>1</v>
      </c>
      <c r="U13" s="110" t="s">
        <v>5</v>
      </c>
      <c r="V13" s="98"/>
      <c r="W13" s="24"/>
      <c r="X13" s="130">
        <v>10</v>
      </c>
      <c r="Y13" s="24"/>
      <c r="Z13" s="24"/>
      <c r="AA13" s="24">
        <v>2</v>
      </c>
      <c r="AB13" s="99">
        <v>1</v>
      </c>
      <c r="AD13" s="132">
        <f t="shared" si="0"/>
        <v>13</v>
      </c>
    </row>
    <row r="14" spans="1:30" ht="22.5" customHeight="1" x14ac:dyDescent="0.2">
      <c r="A14" s="2">
        <v>12</v>
      </c>
      <c r="B14" s="3" t="s">
        <v>75</v>
      </c>
      <c r="C14" s="3" t="s">
        <v>9</v>
      </c>
      <c r="D14" s="149" t="s">
        <v>29</v>
      </c>
      <c r="E14" s="3">
        <v>9</v>
      </c>
      <c r="F14" s="219" t="s">
        <v>1</v>
      </c>
      <c r="G14" s="220"/>
      <c r="I14" s="126" t="s">
        <v>1</v>
      </c>
      <c r="J14" s="126" t="s">
        <v>1</v>
      </c>
      <c r="K14" s="126" t="s">
        <v>5</v>
      </c>
      <c r="L14" s="118" t="s">
        <v>107</v>
      </c>
      <c r="M14" s="108" t="s">
        <v>2</v>
      </c>
      <c r="N14" s="108" t="s">
        <v>6</v>
      </c>
      <c r="O14" s="109" t="s">
        <v>6</v>
      </c>
      <c r="P14" s="108" t="s">
        <v>6</v>
      </c>
      <c r="Q14" s="108" t="s">
        <v>6</v>
      </c>
      <c r="R14" s="108" t="s">
        <v>6</v>
      </c>
      <c r="S14" s="108" t="s">
        <v>6</v>
      </c>
      <c r="T14" s="108" t="s">
        <v>5</v>
      </c>
      <c r="U14" s="110" t="s">
        <v>5</v>
      </c>
      <c r="V14" s="98"/>
      <c r="W14" s="24">
        <v>1</v>
      </c>
      <c r="X14" s="24">
        <v>3</v>
      </c>
      <c r="Y14" s="24"/>
      <c r="Z14" s="24"/>
      <c r="AA14" s="24">
        <v>3</v>
      </c>
      <c r="AB14" s="129">
        <v>6</v>
      </c>
      <c r="AD14" s="132">
        <f t="shared" si="0"/>
        <v>13</v>
      </c>
    </row>
    <row r="15" spans="1:30" ht="22.5" customHeight="1" x14ac:dyDescent="0.2">
      <c r="A15" s="12"/>
      <c r="B15" s="1"/>
      <c r="C15" s="1" t="s">
        <v>96</v>
      </c>
      <c r="D15" s="149" t="s">
        <v>97</v>
      </c>
      <c r="E15" s="1"/>
      <c r="F15" s="219" t="s">
        <v>3</v>
      </c>
      <c r="G15" s="220"/>
      <c r="I15" s="125" t="s">
        <v>4</v>
      </c>
      <c r="J15" s="125" t="s">
        <v>4</v>
      </c>
      <c r="K15" s="125" t="s">
        <v>5</v>
      </c>
      <c r="L15" s="127" t="s">
        <v>2</v>
      </c>
      <c r="M15" s="100" t="s">
        <v>25</v>
      </c>
      <c r="N15" s="100" t="s">
        <v>4</v>
      </c>
      <c r="O15" s="100" t="s">
        <v>99</v>
      </c>
      <c r="P15" s="116"/>
      <c r="Q15" s="116"/>
      <c r="R15" s="116"/>
      <c r="S15" s="116"/>
      <c r="T15" s="116"/>
      <c r="U15" s="117"/>
      <c r="V15" s="98"/>
      <c r="W15" s="24"/>
      <c r="X15" s="24"/>
      <c r="Y15" s="24"/>
      <c r="Z15" s="24"/>
      <c r="AA15" s="24"/>
      <c r="AB15" s="99"/>
    </row>
    <row r="16" spans="1:30" ht="22.5" customHeight="1" x14ac:dyDescent="0.2">
      <c r="A16" s="213"/>
      <c r="B16" s="215"/>
      <c r="C16" s="215"/>
      <c r="D16" s="215"/>
      <c r="E16" s="215"/>
      <c r="F16" s="215"/>
      <c r="G16" s="214"/>
      <c r="I16" s="123"/>
      <c r="J16" s="123">
        <v>98</v>
      </c>
      <c r="K16" s="123">
        <v>112</v>
      </c>
      <c r="L16" s="114">
        <v>52</v>
      </c>
      <c r="M16" s="114">
        <v>94</v>
      </c>
      <c r="N16" s="114">
        <v>96</v>
      </c>
      <c r="O16" s="114">
        <v>98</v>
      </c>
      <c r="P16" s="114">
        <v>100</v>
      </c>
      <c r="Q16" s="114">
        <v>102</v>
      </c>
      <c r="R16" s="114"/>
      <c r="S16" s="114"/>
      <c r="T16" s="114"/>
      <c r="U16" s="115"/>
      <c r="V16" s="95">
        <f>SUM(V3:V15)</f>
        <v>3</v>
      </c>
      <c r="W16" s="96">
        <f t="shared" ref="W16:AB16" si="1">SUM(W3:W15)</f>
        <v>6</v>
      </c>
      <c r="X16" s="96">
        <f t="shared" si="1"/>
        <v>42</v>
      </c>
      <c r="Y16" s="96">
        <f t="shared" si="1"/>
        <v>4</v>
      </c>
      <c r="Z16" s="96">
        <f t="shared" si="1"/>
        <v>2</v>
      </c>
      <c r="AA16" s="96">
        <f t="shared" si="1"/>
        <v>63</v>
      </c>
      <c r="AB16" s="97">
        <f t="shared" si="1"/>
        <v>34</v>
      </c>
    </row>
    <row r="17" spans="1:28" ht="22.5" customHeight="1" x14ac:dyDescent="0.2">
      <c r="A17" s="12"/>
      <c r="B17" s="1"/>
      <c r="C17" s="1" t="s">
        <v>98</v>
      </c>
      <c r="D17" s="3" t="s">
        <v>102</v>
      </c>
      <c r="E17" s="90">
        <f>SUM(E3:E15)</f>
        <v>76</v>
      </c>
      <c r="F17" s="213" t="s">
        <v>5</v>
      </c>
      <c r="G17" s="214"/>
      <c r="I17" s="125"/>
      <c r="J17" s="125" t="s">
        <v>5</v>
      </c>
      <c r="K17" s="125" t="s">
        <v>5</v>
      </c>
      <c r="L17" s="100" t="s">
        <v>5</v>
      </c>
      <c r="M17" s="100" t="s">
        <v>6</v>
      </c>
      <c r="N17" s="100" t="s">
        <v>5</v>
      </c>
      <c r="O17" s="100" t="s">
        <v>1</v>
      </c>
      <c r="P17" s="100" t="s">
        <v>5</v>
      </c>
      <c r="Q17" s="100" t="s">
        <v>5</v>
      </c>
      <c r="R17" s="100" t="s">
        <v>1</v>
      </c>
      <c r="S17" s="100" t="s">
        <v>1</v>
      </c>
      <c r="T17" s="100" t="s">
        <v>1</v>
      </c>
      <c r="U17" s="101" t="s">
        <v>6</v>
      </c>
      <c r="V17" s="105"/>
      <c r="W17" s="106"/>
      <c r="X17" s="106"/>
      <c r="Y17" s="106"/>
      <c r="Z17" s="106"/>
      <c r="AA17" s="106"/>
      <c r="AB17" s="107"/>
    </row>
    <row r="18" spans="1:28" ht="15" customHeight="1" x14ac:dyDescent="0.2">
      <c r="A18" s="7"/>
      <c r="B18" s="7"/>
      <c r="C18" s="7"/>
      <c r="D18" s="9"/>
      <c r="E18" s="9"/>
      <c r="F18" s="14"/>
    </row>
    <row r="19" spans="1:28" ht="15" customHeight="1" x14ac:dyDescent="0.2">
      <c r="A19" s="7"/>
      <c r="B19" s="7"/>
      <c r="C19" s="7"/>
      <c r="E19" s="9"/>
      <c r="F19" s="14"/>
    </row>
    <row r="20" spans="1:28" ht="22.5" customHeight="1" x14ac:dyDescent="0.2">
      <c r="A20" s="166" t="s">
        <v>44</v>
      </c>
      <c r="B20" s="167"/>
      <c r="C20" s="168"/>
      <c r="D20" s="166" t="s">
        <v>45</v>
      </c>
      <c r="E20" s="168"/>
      <c r="F20" s="28" t="s">
        <v>80</v>
      </c>
      <c r="G20" s="29" t="s">
        <v>81</v>
      </c>
      <c r="I20" s="29" t="s">
        <v>104</v>
      </c>
      <c r="J20" s="29" t="s">
        <v>105</v>
      </c>
      <c r="L20" s="232" t="s">
        <v>108</v>
      </c>
      <c r="M20" s="233"/>
      <c r="N20" s="233"/>
      <c r="O20" s="233"/>
      <c r="P20" s="233"/>
      <c r="Q20" s="234"/>
    </row>
    <row r="21" spans="1:28" ht="21" customHeight="1" x14ac:dyDescent="0.2">
      <c r="A21" s="2"/>
      <c r="B21" s="2">
        <v>2018</v>
      </c>
      <c r="C21" s="2" t="s">
        <v>46</v>
      </c>
      <c r="D21" s="2" t="s">
        <v>78</v>
      </c>
      <c r="E21" s="3">
        <f t="shared" ref="E21" si="2">F21+G21</f>
        <v>414</v>
      </c>
      <c r="F21" s="94">
        <v>161</v>
      </c>
      <c r="G21" s="94">
        <v>253</v>
      </c>
      <c r="H21" s="132"/>
      <c r="I21" s="119">
        <v>210</v>
      </c>
      <c r="J21" s="94">
        <v>204</v>
      </c>
      <c r="L21" s="235" t="s">
        <v>109</v>
      </c>
      <c r="M21" s="236"/>
      <c r="N21" s="236"/>
      <c r="O21" s="236"/>
      <c r="P21" s="236"/>
      <c r="Q21" s="236"/>
      <c r="R21" s="236"/>
      <c r="S21" s="236"/>
      <c r="T21" s="237"/>
    </row>
    <row r="22" spans="1:28" ht="21" customHeight="1" x14ac:dyDescent="0.2">
      <c r="A22" s="2"/>
      <c r="B22" s="2">
        <v>2017</v>
      </c>
      <c r="C22" s="2" t="s">
        <v>46</v>
      </c>
      <c r="D22" s="2" t="s">
        <v>78</v>
      </c>
      <c r="E22" s="3">
        <f t="shared" ref="E22:E26" si="3">F22+G22</f>
        <v>375</v>
      </c>
      <c r="F22" s="94">
        <v>129</v>
      </c>
      <c r="G22" s="94">
        <v>246</v>
      </c>
      <c r="H22" s="120"/>
      <c r="I22" s="119">
        <v>200</v>
      </c>
      <c r="J22" s="94">
        <v>175</v>
      </c>
      <c r="L22" s="238"/>
      <c r="M22" s="239"/>
      <c r="N22" s="239"/>
      <c r="O22" s="239"/>
      <c r="P22" s="239"/>
      <c r="Q22" s="239"/>
      <c r="R22" s="239"/>
      <c r="S22" s="239"/>
      <c r="T22" s="240"/>
    </row>
    <row r="23" spans="1:28" ht="21" customHeight="1" x14ac:dyDescent="0.2">
      <c r="A23" s="2"/>
      <c r="B23" s="2">
        <v>2016</v>
      </c>
      <c r="C23" s="2" t="s">
        <v>46</v>
      </c>
      <c r="D23" s="2" t="s">
        <v>78</v>
      </c>
      <c r="E23" s="3">
        <f t="shared" si="3"/>
        <v>358</v>
      </c>
      <c r="F23" s="94">
        <v>108</v>
      </c>
      <c r="G23" s="94">
        <v>250</v>
      </c>
      <c r="H23" s="120"/>
      <c r="I23" s="119">
        <v>227</v>
      </c>
      <c r="J23" s="94">
        <v>131</v>
      </c>
      <c r="L23" s="235" t="s">
        <v>110</v>
      </c>
      <c r="M23" s="236"/>
      <c r="N23" s="236"/>
      <c r="O23" s="236"/>
      <c r="P23" s="236"/>
      <c r="Q23" s="236"/>
      <c r="R23" s="236"/>
      <c r="S23" s="236"/>
      <c r="T23" s="237"/>
    </row>
    <row r="24" spans="1:28" ht="21" customHeight="1" x14ac:dyDescent="0.2">
      <c r="A24" s="2"/>
      <c r="B24" s="2">
        <v>2015</v>
      </c>
      <c r="C24" s="2" t="s">
        <v>46</v>
      </c>
      <c r="D24" s="2" t="s">
        <v>78</v>
      </c>
      <c r="E24" s="3">
        <f t="shared" si="3"/>
        <v>336</v>
      </c>
      <c r="F24" s="94">
        <v>100</v>
      </c>
      <c r="G24" s="94">
        <v>236</v>
      </c>
      <c r="I24" s="119">
        <v>201</v>
      </c>
      <c r="J24" s="94">
        <v>135</v>
      </c>
      <c r="L24" s="241"/>
      <c r="M24" s="242"/>
      <c r="N24" s="242"/>
      <c r="O24" s="242"/>
      <c r="P24" s="242"/>
      <c r="Q24" s="242"/>
      <c r="R24" s="242"/>
      <c r="S24" s="242"/>
      <c r="T24" s="243"/>
    </row>
    <row r="25" spans="1:28" ht="21" customHeight="1" x14ac:dyDescent="0.2">
      <c r="A25" s="2"/>
      <c r="B25" s="2">
        <v>2014</v>
      </c>
      <c r="C25" s="2" t="s">
        <v>46</v>
      </c>
      <c r="D25" s="2" t="s">
        <v>78</v>
      </c>
      <c r="E25" s="3">
        <f t="shared" si="3"/>
        <v>340</v>
      </c>
      <c r="F25" s="94">
        <v>105</v>
      </c>
      <c r="G25" s="94">
        <v>235</v>
      </c>
      <c r="I25" s="119">
        <v>168</v>
      </c>
      <c r="J25" s="94">
        <v>172</v>
      </c>
      <c r="L25" s="238"/>
      <c r="M25" s="239"/>
      <c r="N25" s="239"/>
      <c r="O25" s="239"/>
      <c r="P25" s="239"/>
      <c r="Q25" s="239"/>
      <c r="R25" s="239"/>
      <c r="S25" s="239"/>
      <c r="T25" s="240"/>
    </row>
    <row r="26" spans="1:28" ht="21" customHeight="1" x14ac:dyDescent="0.2">
      <c r="A26" s="2"/>
      <c r="B26" s="2">
        <v>2013</v>
      </c>
      <c r="C26" s="2" t="s">
        <v>46</v>
      </c>
      <c r="D26" s="2" t="s">
        <v>78</v>
      </c>
      <c r="E26" s="3">
        <f t="shared" si="3"/>
        <v>370</v>
      </c>
      <c r="F26" s="3">
        <v>106</v>
      </c>
      <c r="G26" s="3">
        <v>264</v>
      </c>
      <c r="I26" s="2">
        <v>206</v>
      </c>
      <c r="J26" s="3">
        <v>164</v>
      </c>
      <c r="L26" s="132"/>
      <c r="M26" s="132"/>
      <c r="N26" s="132"/>
      <c r="O26" s="132"/>
      <c r="P26" s="132"/>
      <c r="Q26" s="132"/>
    </row>
    <row r="27" spans="1:28" ht="21" customHeight="1" x14ac:dyDescent="0.2">
      <c r="A27" s="2"/>
      <c r="B27" s="2">
        <v>2012</v>
      </c>
      <c r="C27" s="2" t="s">
        <v>46</v>
      </c>
      <c r="D27" s="2" t="s">
        <v>78</v>
      </c>
      <c r="E27" s="3">
        <f t="shared" ref="E27:E31" si="4">F27+G27</f>
        <v>304</v>
      </c>
      <c r="F27" s="3">
        <v>86</v>
      </c>
      <c r="G27" s="3">
        <v>218</v>
      </c>
      <c r="I27" s="2">
        <v>130</v>
      </c>
      <c r="J27" s="3">
        <v>174</v>
      </c>
      <c r="L27" s="221" t="s">
        <v>117</v>
      </c>
      <c r="M27" s="222"/>
      <c r="N27" s="222"/>
      <c r="O27" s="222"/>
      <c r="P27" s="222"/>
      <c r="Q27" s="222"/>
      <c r="R27" s="222"/>
      <c r="S27" s="222"/>
      <c r="T27" s="223"/>
    </row>
    <row r="28" spans="1:28" ht="21" customHeight="1" x14ac:dyDescent="0.2">
      <c r="A28" s="2"/>
      <c r="B28" s="2">
        <v>2011</v>
      </c>
      <c r="C28" s="2" t="s">
        <v>46</v>
      </c>
      <c r="D28" s="2" t="s">
        <v>78</v>
      </c>
      <c r="E28" s="3">
        <f t="shared" si="4"/>
        <v>312</v>
      </c>
      <c r="F28" s="3">
        <v>75</v>
      </c>
      <c r="G28" s="3">
        <v>237</v>
      </c>
      <c r="I28" s="2">
        <v>130</v>
      </c>
      <c r="J28" s="3">
        <v>182</v>
      </c>
      <c r="L28" s="221" t="s">
        <v>120</v>
      </c>
      <c r="M28" s="222"/>
      <c r="N28" s="222"/>
      <c r="O28" s="222"/>
      <c r="P28" s="222"/>
      <c r="Q28" s="222"/>
      <c r="R28" s="222"/>
      <c r="S28" s="222"/>
      <c r="T28" s="223"/>
    </row>
    <row r="29" spans="1:28" ht="21" customHeight="1" x14ac:dyDescent="0.2">
      <c r="A29" s="2"/>
      <c r="B29" s="2">
        <v>2010</v>
      </c>
      <c r="C29" s="2" t="s">
        <v>46</v>
      </c>
      <c r="D29" s="2" t="s">
        <v>78</v>
      </c>
      <c r="E29" s="3">
        <f t="shared" si="4"/>
        <v>253</v>
      </c>
      <c r="F29" s="3">
        <v>80</v>
      </c>
      <c r="G29" s="3">
        <v>173</v>
      </c>
      <c r="I29" s="2">
        <v>130</v>
      </c>
      <c r="J29" s="3">
        <v>123</v>
      </c>
      <c r="L29" s="258" t="s">
        <v>121</v>
      </c>
      <c r="M29" s="259"/>
      <c r="N29" s="259"/>
      <c r="O29" s="259"/>
      <c r="P29" s="259"/>
      <c r="Q29" s="259"/>
      <c r="R29" s="259"/>
      <c r="S29" s="259"/>
      <c r="T29" s="260"/>
    </row>
    <row r="30" spans="1:28" ht="21" customHeight="1" x14ac:dyDescent="0.2">
      <c r="A30" s="2"/>
      <c r="B30" s="2">
        <v>2009</v>
      </c>
      <c r="C30" s="2" t="s">
        <v>46</v>
      </c>
      <c r="D30" s="2" t="s">
        <v>78</v>
      </c>
      <c r="E30" s="3">
        <f t="shared" si="4"/>
        <v>370</v>
      </c>
      <c r="F30" s="3">
        <v>130</v>
      </c>
      <c r="G30" s="3">
        <v>240</v>
      </c>
      <c r="I30" s="2">
        <v>175</v>
      </c>
      <c r="J30" s="3">
        <v>195</v>
      </c>
      <c r="L30" s="261"/>
      <c r="M30" s="262"/>
      <c r="N30" s="262"/>
      <c r="O30" s="262"/>
      <c r="P30" s="262"/>
      <c r="Q30" s="262"/>
      <c r="R30" s="262"/>
      <c r="S30" s="262"/>
      <c r="T30" s="263"/>
    </row>
    <row r="31" spans="1:28" ht="21" customHeight="1" x14ac:dyDescent="0.2">
      <c r="A31" s="2"/>
      <c r="B31" s="2">
        <v>2008</v>
      </c>
      <c r="C31" s="2" t="s">
        <v>46</v>
      </c>
      <c r="D31" s="2" t="s">
        <v>79</v>
      </c>
      <c r="E31" s="3">
        <f t="shared" si="4"/>
        <v>359</v>
      </c>
      <c r="F31" s="3">
        <v>99</v>
      </c>
      <c r="G31" s="3">
        <v>260</v>
      </c>
      <c r="I31" s="2"/>
      <c r="J31" s="3"/>
      <c r="L31" s="224" t="s">
        <v>214</v>
      </c>
      <c r="M31" s="225"/>
      <c r="N31" s="225"/>
      <c r="O31" s="225"/>
      <c r="P31" s="225"/>
      <c r="Q31" s="225"/>
      <c r="R31" s="225"/>
      <c r="S31" s="225"/>
      <c r="T31" s="226"/>
    </row>
    <row r="32" spans="1:28" ht="21" customHeight="1" x14ac:dyDescent="0.2">
      <c r="A32" s="2"/>
      <c r="B32" s="2">
        <v>2007</v>
      </c>
      <c r="C32" s="2" t="s">
        <v>46</v>
      </c>
      <c r="D32" s="2" t="s">
        <v>79</v>
      </c>
      <c r="E32" s="3">
        <f>F32+G32</f>
        <v>333</v>
      </c>
      <c r="F32" s="3">
        <v>90</v>
      </c>
      <c r="G32" s="3">
        <v>243</v>
      </c>
      <c r="I32" s="2"/>
      <c r="J32" s="3"/>
      <c r="L32" s="227"/>
      <c r="M32" s="228"/>
      <c r="N32" s="228"/>
      <c r="O32" s="228"/>
      <c r="P32" s="228"/>
      <c r="Q32" s="228"/>
      <c r="R32" s="228"/>
      <c r="S32" s="228"/>
      <c r="T32" s="229"/>
    </row>
    <row r="33" spans="1:10" ht="21" customHeight="1" x14ac:dyDescent="0.2">
      <c r="A33" s="2"/>
      <c r="B33" s="2">
        <v>2006</v>
      </c>
      <c r="C33" s="2" t="s">
        <v>46</v>
      </c>
      <c r="D33" s="2" t="s">
        <v>48</v>
      </c>
      <c r="E33" s="3">
        <v>322</v>
      </c>
      <c r="F33" s="3"/>
      <c r="G33" s="3"/>
      <c r="I33" s="2"/>
      <c r="J33" s="3"/>
    </row>
    <row r="34" spans="1:10" ht="14.25" x14ac:dyDescent="0.2">
      <c r="A34" s="2"/>
      <c r="B34" s="3">
        <v>2005</v>
      </c>
      <c r="C34" s="2" t="s">
        <v>46</v>
      </c>
      <c r="D34" s="2" t="s">
        <v>50</v>
      </c>
      <c r="E34" s="3">
        <v>312</v>
      </c>
      <c r="F34" s="3"/>
      <c r="G34" s="3"/>
      <c r="I34" s="2"/>
      <c r="J34" s="3"/>
    </row>
    <row r="35" spans="1:10" ht="14.25" x14ac:dyDescent="0.2">
      <c r="A35" s="2"/>
      <c r="B35" s="3">
        <v>2004</v>
      </c>
      <c r="C35" s="3" t="s">
        <v>47</v>
      </c>
      <c r="D35" s="2" t="s">
        <v>49</v>
      </c>
      <c r="E35" s="3">
        <v>278</v>
      </c>
      <c r="F35" s="3"/>
      <c r="G35" s="3"/>
      <c r="I35" s="2"/>
      <c r="J35" s="3"/>
    </row>
    <row r="36" spans="1:10" ht="14.25" x14ac:dyDescent="0.2">
      <c r="B36" s="3">
        <v>2003</v>
      </c>
      <c r="C36" s="3" t="s">
        <v>47</v>
      </c>
      <c r="D36" s="2" t="s">
        <v>51</v>
      </c>
      <c r="E36" s="3">
        <v>221</v>
      </c>
      <c r="F36" s="3"/>
      <c r="G36" s="3"/>
      <c r="I36" s="2"/>
      <c r="J36" s="3"/>
    </row>
    <row r="37" spans="1:10" ht="14.25" x14ac:dyDescent="0.2">
      <c r="C37" s="5"/>
      <c r="D37" s="27"/>
      <c r="E37" s="27"/>
      <c r="F37" s="27"/>
    </row>
    <row r="38" spans="1:10" ht="14.25" x14ac:dyDescent="0.2">
      <c r="C38" s="5"/>
      <c r="D38" s="23"/>
      <c r="E38" s="23"/>
      <c r="F38" s="23"/>
    </row>
    <row r="39" spans="1:10" x14ac:dyDescent="0.2">
      <c r="D39" s="23"/>
      <c r="E39" s="23"/>
      <c r="F39" s="23"/>
    </row>
  </sheetData>
  <mergeCells count="29">
    <mergeCell ref="L31:T32"/>
    <mergeCell ref="L28:T28"/>
    <mergeCell ref="L29:T30"/>
    <mergeCell ref="A1:C1"/>
    <mergeCell ref="A20:C20"/>
    <mergeCell ref="F1:G1"/>
    <mergeCell ref="D20:E20"/>
    <mergeCell ref="L20:Q20"/>
    <mergeCell ref="L21:T22"/>
    <mergeCell ref="L23:T25"/>
    <mergeCell ref="L27:T27"/>
    <mergeCell ref="F7:G7"/>
    <mergeCell ref="F6:G6"/>
    <mergeCell ref="F5:G5"/>
    <mergeCell ref="F13:G13"/>
    <mergeCell ref="F12:G12"/>
    <mergeCell ref="F11:G11"/>
    <mergeCell ref="V2:AB2"/>
    <mergeCell ref="F17:G17"/>
    <mergeCell ref="A16:G16"/>
    <mergeCell ref="M2:U2"/>
    <mergeCell ref="F2:G2"/>
    <mergeCell ref="F14:G14"/>
    <mergeCell ref="F4:G4"/>
    <mergeCell ref="F3:G3"/>
    <mergeCell ref="F15:G15"/>
    <mergeCell ref="F10:G10"/>
    <mergeCell ref="F8:G8"/>
    <mergeCell ref="F9:G9"/>
  </mergeCells>
  <phoneticPr fontId="0" type="noConversion"/>
  <printOptions horizontalCentered="1" verticalCentered="1"/>
  <pageMargins left="0.39370078740157483" right="0.39370078740157483" top="0.78740157480314965" bottom="0.78740157480314965" header="0" footer="0.39370078740157483"/>
  <pageSetup paperSize="9" scale="64" orientation="landscape" r:id="rId1"/>
  <headerFooter alignWithMargins="0">
    <oddFooter>&amp;L&amp;D&amp;R&amp;F / 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résultats</vt:lpstr>
      <vt:lpstr>résultats F</vt:lpstr>
      <vt:lpstr>résultats H</vt:lpstr>
      <vt:lpstr>tirages</vt:lpstr>
      <vt:lpstr>points</vt:lpstr>
      <vt:lpstr>challenges</vt:lpstr>
      <vt:lpstr>challenges!Zone_d_impression</vt:lpstr>
      <vt:lpstr>points!Zone_d_impression</vt:lpstr>
      <vt:lpstr>résultats!Zone_d_impression</vt:lpstr>
      <vt:lpstr>'résultats F'!Zone_d_impression</vt:lpstr>
      <vt:lpstr>'résultats H'!Zone_d_impression</vt:lpstr>
      <vt:lpstr>tirages!Zone_d_impression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DEVEZ</dc:creator>
  <cp:lastModifiedBy>Frederique</cp:lastModifiedBy>
  <cp:lastPrinted>2018-01-21T11:38:25Z</cp:lastPrinted>
  <dcterms:created xsi:type="dcterms:W3CDTF">2005-03-07T20:55:31Z</dcterms:created>
  <dcterms:modified xsi:type="dcterms:W3CDTF">2018-01-21T18:37:22Z</dcterms:modified>
</cp:coreProperties>
</file>