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\BOL\to 9 juin 2010\Z_Archives\Perso\Aviron\10-2018_2019\05_2019_01_27 Match des Yvelines\Résultats\"/>
    </mc:Choice>
  </mc:AlternateContent>
  <bookViews>
    <workbookView xWindow="0" yWindow="0" windowWidth="20490" windowHeight="7770" tabRatio="711"/>
  </bookViews>
  <sheets>
    <sheet name="résultats" sheetId="17" r:id="rId1"/>
    <sheet name="résultats F" sheetId="20" r:id="rId2"/>
    <sheet name="résultats H" sheetId="19" r:id="rId3"/>
    <sheet name="tirages" sheetId="2" r:id="rId4"/>
    <sheet name="points" sheetId="7" r:id="rId5"/>
    <sheet name="challenges" sheetId="11" r:id="rId6"/>
  </sheets>
  <definedNames>
    <definedName name="_xlnm._FilterDatabase" localSheetId="1" hidden="1">'résultats F'!$A$3:$O$3</definedName>
    <definedName name="_xlnm._FilterDatabase" localSheetId="2" hidden="1">'résultats H'!#REF!</definedName>
    <definedName name="_xlnm.Print_Area" localSheetId="5">challenges!$A$1:$G$17</definedName>
    <definedName name="_xlnm.Print_Area" localSheetId="4">points!$A$1:$R$21</definedName>
    <definedName name="_xlnm.Print_Area" localSheetId="0">résultats!$A$1:$G$109</definedName>
    <definedName name="_xlnm.Print_Area" localSheetId="1">'résultats F'!$A$1:$G$30</definedName>
    <definedName name="_xlnm.Print_Area" localSheetId="2">'résultats H'!$A$1:$G$29</definedName>
    <definedName name="_xlnm.Print_Area" localSheetId="3">tirages!$A$1:$R$20</definedName>
  </definedNames>
  <calcPr calcId="162913"/>
</workbook>
</file>

<file path=xl/calcChain.xml><?xml version="1.0" encoding="utf-8"?>
<calcChain xmlns="http://schemas.openxmlformats.org/spreadsheetml/2006/main">
  <c r="M8" i="2" l="1"/>
  <c r="M14" i="2"/>
  <c r="M13" i="2"/>
  <c r="M7" i="2"/>
  <c r="E21" i="11"/>
  <c r="W21" i="11" s="1"/>
  <c r="V21" i="11" l="1"/>
  <c r="M12" i="2"/>
  <c r="E22" i="11" l="1"/>
  <c r="V22" i="11" l="1"/>
  <c r="W22" i="11"/>
  <c r="E23" i="11"/>
  <c r="E24" i="11"/>
  <c r="E25" i="11"/>
  <c r="E26" i="11"/>
  <c r="E27" i="11"/>
  <c r="E28" i="11"/>
  <c r="E29" i="11"/>
  <c r="E30" i="11"/>
  <c r="E31" i="11"/>
  <c r="E32" i="11"/>
  <c r="E33" i="11"/>
  <c r="V28" i="11" l="1"/>
  <c r="W28" i="11"/>
  <c r="V24" i="11"/>
  <c r="W24" i="11"/>
  <c r="V31" i="11"/>
  <c r="W31" i="11"/>
  <c r="V27" i="11"/>
  <c r="W27" i="11"/>
  <c r="V23" i="11"/>
  <c r="W23" i="11"/>
  <c r="V30" i="11"/>
  <c r="W30" i="11"/>
  <c r="V26" i="11"/>
  <c r="W26" i="11"/>
  <c r="V29" i="11"/>
  <c r="W29" i="11"/>
  <c r="V25" i="11"/>
  <c r="W25" i="11"/>
  <c r="E17" i="11"/>
  <c r="M10" i="2"/>
  <c r="P10" i="2" s="1"/>
  <c r="R10" i="2" s="1"/>
  <c r="M4" i="2"/>
  <c r="O4" i="2" s="1"/>
  <c r="Q4" i="2" s="1"/>
  <c r="M5" i="2"/>
  <c r="O5" i="2" s="1"/>
  <c r="Q5" i="2" s="1"/>
  <c r="M6" i="2"/>
  <c r="P6" i="2" s="1"/>
  <c r="Q6" i="2" s="1"/>
  <c r="O7" i="2"/>
  <c r="R7" i="2" s="1"/>
  <c r="O8" i="2"/>
  <c r="R8" i="2" s="1"/>
  <c r="M9" i="2"/>
  <c r="P9" i="2" s="1"/>
  <c r="R9" i="2" s="1"/>
  <c r="O13" i="2"/>
  <c r="R13" i="2" s="1"/>
  <c r="P14" i="2"/>
  <c r="R14" i="2" s="1"/>
  <c r="M11" i="2"/>
  <c r="O11" i="2" s="1"/>
  <c r="Q11" i="2" s="1"/>
  <c r="P12" i="2"/>
  <c r="Q12" i="2" s="1"/>
  <c r="M3" i="2"/>
  <c r="P3" i="2" s="1"/>
  <c r="AC16" i="11"/>
  <c r="AB16" i="11"/>
  <c r="AA16" i="11"/>
  <c r="Z16" i="11"/>
  <c r="Y16" i="11"/>
  <c r="X16" i="11"/>
  <c r="W16" i="11"/>
  <c r="F3" i="7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E16" i="7" s="1"/>
  <c r="H3" i="7"/>
  <c r="H4" i="7" s="1"/>
  <c r="H5" i="7" s="1"/>
  <c r="H6" i="7" s="1"/>
  <c r="H7" i="7" s="1"/>
  <c r="H8" i="7" s="1"/>
  <c r="H9" i="7" s="1"/>
  <c r="H10" i="7" s="1"/>
  <c r="H11" i="7" s="1"/>
  <c r="H12" i="7" s="1"/>
  <c r="H13" i="7" s="1"/>
  <c r="H14" i="7" s="1"/>
  <c r="G16" i="7" s="1"/>
  <c r="J3" i="7"/>
  <c r="L3" i="7"/>
  <c r="L4" i="7"/>
  <c r="L5" i="7"/>
  <c r="L6" i="7" s="1"/>
  <c r="L7" i="7" s="1"/>
  <c r="L8" i="7" s="1"/>
  <c r="L9" i="7" s="1"/>
  <c r="L10" i="7" s="1"/>
  <c r="L11" i="7" s="1"/>
  <c r="L12" i="7" s="1"/>
  <c r="L13" i="7" s="1"/>
  <c r="L14" i="7" s="1"/>
  <c r="K16" i="7" s="1"/>
  <c r="N3" i="7"/>
  <c r="N4" i="7" s="1"/>
  <c r="N5" i="7" s="1"/>
  <c r="N6" i="7" s="1"/>
  <c r="N7" i="7" s="1"/>
  <c r="N8" i="7" s="1"/>
  <c r="N9" i="7" s="1"/>
  <c r="N10" i="7" s="1"/>
  <c r="N11" i="7" s="1"/>
  <c r="N12" i="7" s="1"/>
  <c r="N13" i="7" s="1"/>
  <c r="N14" i="7" s="1"/>
  <c r="M16" i="7" s="1"/>
  <c r="P3" i="7"/>
  <c r="P4" i="7" s="1"/>
  <c r="P5" i="7" s="1"/>
  <c r="P6" i="7" s="1"/>
  <c r="P7" i="7" s="1"/>
  <c r="P8" i="7" s="1"/>
  <c r="P9" i="7" s="1"/>
  <c r="P10" i="7" s="1"/>
  <c r="P11" i="7" s="1"/>
  <c r="P12" i="7" s="1"/>
  <c r="P13" i="7" s="1"/>
  <c r="P14" i="7" s="1"/>
  <c r="O16" i="7" s="1"/>
  <c r="R3" i="7"/>
  <c r="R4" i="7" s="1"/>
  <c r="R5" i="7" s="1"/>
  <c r="R6" i="7" s="1"/>
  <c r="R7" i="7" s="1"/>
  <c r="R8" i="7" s="1"/>
  <c r="R9" i="7" s="1"/>
  <c r="R10" i="7" s="1"/>
  <c r="R11" i="7" s="1"/>
  <c r="R12" i="7" s="1"/>
  <c r="R13" i="7" s="1"/>
  <c r="R14" i="7" s="1"/>
  <c r="Q16" i="7" s="1"/>
  <c r="J4" i="7"/>
  <c r="J5" i="7" s="1"/>
  <c r="J6" i="7" s="1"/>
  <c r="J7" i="7" s="1"/>
  <c r="J8" i="7" s="1"/>
  <c r="J9" i="7" s="1"/>
  <c r="J10" i="7" s="1"/>
  <c r="J11" i="7" s="1"/>
  <c r="J12" i="7" s="1"/>
  <c r="J13" i="7" s="1"/>
  <c r="J14" i="7" s="1"/>
  <c r="I16" i="7" s="1"/>
  <c r="E18" i="7"/>
  <c r="G18" i="7"/>
  <c r="I18" i="7"/>
  <c r="K18" i="7"/>
  <c r="M18" i="7"/>
  <c r="O18" i="7"/>
  <c r="Q18" i="7"/>
  <c r="E19" i="7"/>
  <c r="G19" i="7"/>
  <c r="I19" i="7"/>
  <c r="K19" i="7"/>
  <c r="M19" i="7"/>
  <c r="O19" i="7"/>
  <c r="Q19" i="7"/>
  <c r="E20" i="7"/>
  <c r="G20" i="7"/>
  <c r="I20" i="7"/>
  <c r="K20" i="7"/>
  <c r="M20" i="7"/>
  <c r="O20" i="7"/>
  <c r="Q20" i="7"/>
  <c r="E21" i="7"/>
  <c r="G21" i="7"/>
  <c r="I21" i="7"/>
  <c r="K21" i="7"/>
  <c r="M21" i="7"/>
  <c r="O21" i="7"/>
  <c r="Q21" i="7"/>
  <c r="M18" i="2" l="1"/>
  <c r="Q3" i="2"/>
  <c r="Q18" i="2" s="1"/>
  <c r="P18" i="2"/>
  <c r="R18" i="2"/>
  <c r="O18" i="2"/>
</calcChain>
</file>

<file path=xl/sharedStrings.xml><?xml version="1.0" encoding="utf-8"?>
<sst xmlns="http://schemas.openxmlformats.org/spreadsheetml/2006/main" count="1102" uniqueCount="204">
  <si>
    <t>Points</t>
  </si>
  <si>
    <t>AMMH</t>
  </si>
  <si>
    <t>ASM</t>
  </si>
  <si>
    <t>CAC</t>
  </si>
  <si>
    <t>CERAMM</t>
  </si>
  <si>
    <t>CNV</t>
  </si>
  <si>
    <t>RCPM</t>
  </si>
  <si>
    <t>8+ VH</t>
  </si>
  <si>
    <t>8+ CH</t>
  </si>
  <si>
    <t>8+ SH</t>
  </si>
  <si>
    <t>9h 30</t>
  </si>
  <si>
    <t>10h 00</t>
  </si>
  <si>
    <t>11h 00</t>
  </si>
  <si>
    <t>11h 30</t>
  </si>
  <si>
    <t>pensez à rapporter les challenges</t>
  </si>
  <si>
    <t>Total</t>
  </si>
  <si>
    <t>seules comptent dans les points les équipes premières des clubs</t>
  </si>
  <si>
    <t>8X+ MH</t>
  </si>
  <si>
    <t>9h 45</t>
  </si>
  <si>
    <t>10h 15</t>
  </si>
  <si>
    <t>10h 30</t>
  </si>
  <si>
    <t>10h 45</t>
  </si>
  <si>
    <t>11h 15</t>
  </si>
  <si>
    <t>11h 45</t>
  </si>
  <si>
    <t>12h 00</t>
  </si>
  <si>
    <t>ACVP</t>
  </si>
  <si>
    <t>les clubs peuvent aligner 2 équipes dans la limite des lignes d'eau</t>
  </si>
  <si>
    <t>Challenges</t>
  </si>
  <si>
    <t>Médailles</t>
  </si>
  <si>
    <t>Challenge DDJS78</t>
  </si>
  <si>
    <t>Challenge Albert Bonzano</t>
  </si>
  <si>
    <t>Challenge Didier Simond</t>
  </si>
  <si>
    <t>Challenge du CRRIF</t>
  </si>
  <si>
    <t>Challenge du CDOS78</t>
  </si>
  <si>
    <t>Challenge Jacques Lelionnais</t>
  </si>
  <si>
    <t>Challenge du CG78</t>
  </si>
  <si>
    <t>Challenge Guy Bedu</t>
  </si>
  <si>
    <t>Challenge Jacques Réchaussat</t>
  </si>
  <si>
    <t>Challenge Jean Rommeis</t>
  </si>
  <si>
    <t>Cumul</t>
  </si>
  <si>
    <t>Course N°</t>
  </si>
  <si>
    <t>CLUB</t>
  </si>
  <si>
    <t>Noms des rameurs</t>
  </si>
  <si>
    <t>Ligne N°</t>
  </si>
  <si>
    <t>Statistiques</t>
  </si>
  <si>
    <t>Nombre de sièges rameurs et barreurs</t>
  </si>
  <si>
    <t>avec mixtes</t>
  </si>
  <si>
    <t>clubs seuls</t>
  </si>
  <si>
    <t>10 courses match + 1 hors</t>
  </si>
  <si>
    <t>7 courses match + 5 hors</t>
  </si>
  <si>
    <t>7 courses match + 4 hors</t>
  </si>
  <si>
    <t>7 courses match + 3 hors</t>
  </si>
  <si>
    <t>Temps</t>
  </si>
  <si>
    <t xml:space="preserve">10   8   6   4    
3   2   1 </t>
  </si>
  <si>
    <t>4YX+ H</t>
  </si>
  <si>
    <t>4YX+ F</t>
  </si>
  <si>
    <t>distance de course 1 000 m</t>
  </si>
  <si>
    <t>prévoyez vos numéros</t>
  </si>
  <si>
    <t>Classt</t>
  </si>
  <si>
    <t>F</t>
  </si>
  <si>
    <t>H</t>
  </si>
  <si>
    <t>10 h 00</t>
  </si>
  <si>
    <t>11 h 00</t>
  </si>
  <si>
    <t>11 h 15</t>
  </si>
  <si>
    <t>11 h 30</t>
  </si>
  <si>
    <t>11 h 45</t>
  </si>
  <si>
    <t>12 h 00</t>
  </si>
  <si>
    <t>9 h 30</t>
  </si>
  <si>
    <t>9 h 45</t>
  </si>
  <si>
    <t>10 h 15</t>
  </si>
  <si>
    <t>4X- JF</t>
  </si>
  <si>
    <t>4X+ MF</t>
  </si>
  <si>
    <t>4X- CF</t>
  </si>
  <si>
    <t>4X- SF</t>
  </si>
  <si>
    <t>4X- VF</t>
  </si>
  <si>
    <t>12h 15</t>
  </si>
  <si>
    <t>les mixtes ne marquent pas de points et n'influent pas sur l'attribution</t>
  </si>
  <si>
    <t>12 h 15</t>
  </si>
  <si>
    <t>12 courses match</t>
  </si>
  <si>
    <t>11 courses match + 1 hors</t>
  </si>
  <si>
    <t>Rameuses</t>
  </si>
  <si>
    <t>Rameurs</t>
  </si>
  <si>
    <t>Challenge Daniel Devez</t>
  </si>
  <si>
    <t>Classement Jeunes</t>
  </si>
  <si>
    <t>Classement Adultes</t>
  </si>
  <si>
    <t>Classement Femmes</t>
  </si>
  <si>
    <t>Classement Hommes</t>
  </si>
  <si>
    <t>Club</t>
  </si>
  <si>
    <t>Mixte</t>
  </si>
  <si>
    <t>ajouté</t>
  </si>
  <si>
    <t>forfait</t>
  </si>
  <si>
    <t>réunion délégués 8h 30</t>
  </si>
  <si>
    <t>CAC/RCPM</t>
  </si>
  <si>
    <t>Vainqueurs précédents = ne peuvent pas s'inscrire en débutants</t>
  </si>
  <si>
    <t>RCPM/CAC</t>
  </si>
  <si>
    <t>ASM/CAC</t>
  </si>
  <si>
    <t>Fair Play</t>
  </si>
  <si>
    <t>Poignée de mains</t>
  </si>
  <si>
    <t>Match</t>
  </si>
  <si>
    <t>?</t>
  </si>
  <si>
    <t>1 (berge opposée)</t>
  </si>
  <si>
    <t>7 (tour d'arrivée)</t>
  </si>
  <si>
    <t>Coupe du vainqueur du Match</t>
  </si>
  <si>
    <t>Nombre de participants</t>
  </si>
  <si>
    <t>Jeunes</t>
  </si>
  <si>
    <t>Adultes</t>
  </si>
  <si>
    <t>Vainqueurs</t>
  </si>
  <si>
    <t>annulé</t>
  </si>
  <si>
    <t>Attitudes également récompensées par le prix du fair play du CDOS 78</t>
  </si>
  <si>
    <t>En 2007, l’équipe cadette de l’ASM  a été retenue pour le prix du fair-play national 2008, pour avoir accepté de recourir la course du match des Yvelines qu’elle venait de gagner, permettre à l’équipe du CNV accidentée de repartir et finalement l’emporter</t>
  </si>
  <si>
    <t>En 2008, l’AMMH a été retenu par le CDOS78, pour son attitude exemplaire lors du Match des Yvelines. Le camion de Port-Marly ayant refusé de démarrer, l’AMMH a prêté son camion aux chauffeurs du RCPM pour un rapide aller retour. Notons l’attitude positive de l’ensemble des clubs et la dextérité des organisateurs dans l’inversion des courses ce qui a permis au RCPM de ne manquer qu’une épreuve et ainsi garder toutes ses chances.</t>
  </si>
  <si>
    <t>8X+ MH - J14</t>
  </si>
  <si>
    <t>4X+ MF - J14</t>
  </si>
  <si>
    <t>4X- JF - J18</t>
  </si>
  <si>
    <t>8+ JH - J18</t>
  </si>
  <si>
    <t>4X- CF - J16</t>
  </si>
  <si>
    <t>8+ CH - J16</t>
  </si>
  <si>
    <t>plaque à refaire</t>
  </si>
  <si>
    <t>challenge à acheter</t>
  </si>
  <si>
    <t>Fair Play 2015 attribué au CNV pour être le seul à avoir envoyé toutes ses inscriptions dans le délai</t>
  </si>
  <si>
    <t>8+JH</t>
  </si>
  <si>
    <t>Fair Play 2016 attribué au CERAMM pou rle comportement général des équipes</t>
  </si>
  <si>
    <t>Fair Play 2017 attribué au CERAMM pour avoir joué à fond l'esprit du match, impliquer tout le club pour être présent dans un maximum de catégories</t>
  </si>
  <si>
    <t>CNV 1</t>
  </si>
  <si>
    <t>CNV 2</t>
  </si>
  <si>
    <t>AMMH 1</t>
  </si>
  <si>
    <t>AMMH 2</t>
  </si>
  <si>
    <t>CAC 1</t>
  </si>
  <si>
    <t>CAC 2</t>
  </si>
  <si>
    <t>52ème Match des Yvelines
27 janvier 2019</t>
  </si>
  <si>
    <t>10 h 30</t>
  </si>
  <si>
    <t>10 h 45</t>
  </si>
  <si>
    <t>Wallon - Sagna - Goncalves - Duquesne - Barreur Rolland-Blaineau</t>
  </si>
  <si>
    <t>VOIRIN Fouzia, WATINE CAtherine, GANACHAUD Pascale, AZZOPARDI Alexia, REMONT Muriel</t>
  </si>
  <si>
    <t>FRANSSEN Sylvie, ??? En fonction dispo chez les jeunes</t>
  </si>
  <si>
    <t>ROBERT Christelle, PLAISANT Arabelle, ROUSSEAU Ariane, BOURGEOIS Nathalie</t>
  </si>
  <si>
    <t>GILLET Erwan, RICARD Ronan, KALARIS Tom, OUDET Axel, MICHELIN Marion</t>
  </si>
  <si>
    <t>DELMEZ Alicia, BOURGEOIS Axelle, MICHELIN Marion, KAZI AOUL Melly</t>
  </si>
  <si>
    <t>ROSSI BELLOM Maxime, MOESON Mickael, LECROISEY Frédéric, OLLIVIER LAMARQUE Bertrand, + 1 jeune à la barre</t>
  </si>
  <si>
    <t>Theo ESNAULT Nathan GIGUET Paul QUIBEUF Tugdual FRANCOIS Louis MAZOYER Eliot CASPAR Thomas BARCZA Timothee ROCHE SOURBIER Irina JAMERON (B)</t>
  </si>
  <si>
    <t>Julie RENARD Solène MOREAU Anna GAUTIER Louise CEYRAT Pierre DROUARD (B)</t>
  </si>
  <si>
    <t>Eleonore MOREAU Charlotte RANDALL Apolline CHOAY Irina JAMERON</t>
  </si>
  <si>
    <t>Murielle OHEIX, Noémie BARON, Anne VICQ et Sophie CHOUVALIDZE</t>
  </si>
  <si>
    <t>Charlotte RANDALL - Alexandra BARCZA - Eléa HOFLAND - Augustine ROQUES</t>
  </si>
  <si>
    <t>Merlin SACOTTE - Antoine VALERO - Matthieu GEIST - Paul MARZE - Eleonore MOREAU - Raphaël WAFLARD - Antoine CHOAY - Irina JAMERON - Apolline CHOAY (B)</t>
  </si>
  <si>
    <t>PATAROT / TIRVERT / RENOUX / CRESPO</t>
  </si>
  <si>
    <t>VANDELLE Clémentine - BOURGEOIS Anna - 
DELECOUR Brune - FOUCAT GIMENEZ Léann</t>
  </si>
  <si>
    <t>GADECEAU Stanislas - LEROY Gaétan - RUPIED Arnaud - WILSON Balthazar - CARLUCCI Théo - POLYCARPE Alfred - SOBCZAK Kévin - TOTIAH Jason - Barreuse : GRISEZ Léa</t>
  </si>
  <si>
    <t>BITOUN Annick - SARFATI Véronique - CHEVALIER Florence - DE FRAMONT Agnès - Barreur DENISSEL Luc</t>
  </si>
  <si>
    <t>MANOILOV Alexandre - GIEGOLD Krysztof - GRISEZ Olivier - VALETTE Hervé - GONZALES Jerome - HILAIRE Pierre - PIHIER Stéphane - DEVEZ Daniel - Barreuse GRISEZ Léa</t>
  </si>
  <si>
    <t>LE PORT Yannick - PHELIPOT Pierric - 
LUBERT Julien - VIGNERON Thomas - Barreur DENISSEL Luc</t>
  </si>
  <si>
    <t>BONNET Lucas - CHORNIY Iurii - FRASER Adam - PAIN Foucauld-Marie - ABROUK Charles - DE TERVES LOUIS - MASSIN Etienne - OBEGI Simon - Barreuse : GRISEZ Léa</t>
  </si>
  <si>
    <t>Vandenheste - Guyot - Lefebvre - Meugin - Gossé - Streibler - Silvestre  - Robin Bar Froux</t>
  </si>
  <si>
    <t>Pittet - Keita Fofana -  Maujaret-Guiné - Barbaux - Bar Hallé</t>
  </si>
  <si>
    <t>Bernardin - Peronnet - Hallé - Mossino</t>
  </si>
  <si>
    <t>Lefebvre - Lefresne - Messager - Mollet - RagotMothus - Lesage - Payet - Veissiaire Bar Langlement</t>
  </si>
  <si>
    <t>Gratier - Silvanesan - Derouet - Ghione - Bar Budet</t>
  </si>
  <si>
    <t>Alaouchiche - Belloche - Robin - Guittet Goussin Bar Lefebvre</t>
  </si>
  <si>
    <t>Pairault - Jaconno - Avignon - Vaes</t>
  </si>
  <si>
    <t>Payet - Courmarcel - Lamblois-Daguet - Roulier - Touroude - Outalbali - Streibler - Blondelet Bar Langlement</t>
  </si>
  <si>
    <t>Pittet - Silvestre - Lefebvre - Rattez</t>
  </si>
  <si>
    <t>DE MASFRAND - BIGOT - BOURSIER - THERY, bar:  MALLAURAN</t>
  </si>
  <si>
    <t>LESIMPLE - VIMARD - SINCLAIR - DE MONTGOLFIER</t>
  </si>
  <si>
    <t>RICARD - HERVOUET - TREMBLOT - OSOROVITZ - BEBON G - BIGOT - MARTIN - MATHIEU, bar : BEBON A</t>
  </si>
  <si>
    <t>NOEL - MOREL - GARNIER - BRUNEL</t>
  </si>
  <si>
    <t>DAGADA - PLEE - NOUGIER - RENAUDINEAU - LAGRANGE - MOURET - HAGIARIAN - MALIZEWSKI, bar: BEBON A</t>
  </si>
  <si>
    <t>DANIELEC - FERRAN - GALOIS - BONNIN</t>
  </si>
  <si>
    <t>ABBAS - WALLON - LEON - CHEF</t>
  </si>
  <si>
    <t>DE DINECHIN - VIVENT - KAUFFMANN - CHOVE - POTIER - DAUQUIER - PONTARINI - BOURSIER, bar : MAIMBOURG</t>
  </si>
  <si>
    <t>PARISELLE - LACROIX - NAGINSKI - ROUSSEAU - MAZIERES - DOUERE - GILETTE - NICOLAS Bar: ESNAULT</t>
  </si>
  <si>
    <t>MOREL - FETT - VIMARD - SINCLAIR</t>
  </si>
  <si>
    <t>HOFFER-LORMAN - OLIVIER - DAGADA - MATHIEU - NOEL - PINEL - KHAIRALLAH - VERCHERIN, bar: MAIMBOURG</t>
  </si>
  <si>
    <t>Réunion délégués 8h30</t>
  </si>
  <si>
    <t>GRISEZ Léa - LUBERT Maelle - HACHEMI Katya - NICOLA Héloise - Barreuse LANGUMIER Catherine</t>
  </si>
  <si>
    <t>SCHULZ Anne Marie - GUITEL Nathalie - ROUSSEAU Marie-Hélène - GUISSE Florence</t>
  </si>
  <si>
    <t>ESPEROU Bertrand - GADECEAU Stanislas - LEROY Gaétan - RUPIED Arnaud - CARLUCCI Théo - POLYCARPE Alfred - SOBCZAK Kévin - BONNET Lucas - Barreur DENISSEL Luc</t>
  </si>
  <si>
    <t>MANOILOV Alexandre - GIEGOLD Krysztof - GRISEZ Olivier - VALETTE Hervé - LUBERT Julien - HILAIRE Pierre - PIHIER Stéphane - GONZALES Jérome - Barreuse GRISEZ Léa</t>
  </si>
  <si>
    <t>RCPM 1</t>
  </si>
  <si>
    <t>RCPM 2</t>
  </si>
  <si>
    <t>les mixtes ne marquent pas de poiints</t>
  </si>
  <si>
    <t>les points sont attribués dans l'ordre des équipes n°1 de clubs</t>
  </si>
  <si>
    <t>4X+ MF
3F / 1H</t>
  </si>
  <si>
    <t>JOSSE Liam - BLASCO Samuel -DENISSEL Luc - STEPANOV André - LACHAUD Thibaud - CHEVROU Maximilien - LACHAUD Thibaud - HOUOT Baptiste - Barreuse Anne Marie SHULZ</t>
  </si>
  <si>
    <t>LANGUMIER Catherine - MAGNERON Anne-Catherine - JONCOUR Marie-Christine - GUISSE Florence</t>
  </si>
  <si>
    <t>Bouffier - Fauvette - Eddaouidi - Lamy - Batut - Codevelle - Duclos - Chalabi - Barreur : Barthas</t>
  </si>
  <si>
    <t>Rouault - Salmon - Barthas - Jamet - Goupil - Cucci - Candice Vandenberghe - Clémentine Vandenberghe - bar : Léo Duclos</t>
  </si>
  <si>
    <t>Matthieu SACOTTE - Nicolas SCHMITT - Claude LEMENAGER - Philippe CROLET - Apolline CHOAY - Anne VICQ APPAS - Noémie BARON - Murielle OHAIX Sophie CHOUVALIDZE (B)</t>
  </si>
  <si>
    <t>Fred Dauvergne, Fred Barcza, Bruno Milano, Fabrice Devaux - Irina Jameron (B)</t>
  </si>
  <si>
    <t>Renard - Dumann Susanne - Soussi - Silvestre</t>
  </si>
  <si>
    <t>Budet - Borges - Rio - Kersten Bar Pittet</t>
  </si>
  <si>
    <t>Laborde - Lefresne - Zemman - Mossino - Parmentier - Pairraud - Etienne - Farré - Bar Peronnet</t>
  </si>
  <si>
    <t>Etienne - Cassagne - Wastiaux - Sancier - Avignon - Prabonnaud - Barbaux - Orhon - Bar Lefebvre Loïc</t>
  </si>
  <si>
    <t>BERTON - LE MAGUER Mathis - BUTTOLO - FOREST - GELLEC - GERLING - PARISELLE - HOUILLE, Bar: FOURNIER</t>
  </si>
  <si>
    <t>DONGUS Alexandra, MATHIAS Virginie, BRABEC Claire, de MASFRAND Laurence, Bar : DE MASFRAND Marguerite</t>
  </si>
  <si>
    <t xml:space="preserve">AUZENDE Pierre, DELGRANDE Thomas, VERCHERIN Benoist, GOUPY Mickaël, Bar: </t>
  </si>
  <si>
    <t>PONTARINI - MOUTTON (MH) - GOFFAUX - LE DORE, Bar: DE LA ROCHEFAULT</t>
  </si>
  <si>
    <t>HC</t>
  </si>
  <si>
    <t>transfert en N°11</t>
  </si>
  <si>
    <t>Vainqueurs 2019</t>
  </si>
  <si>
    <t>Nombre de victoires dans la catégorie 2005-2019</t>
  </si>
  <si>
    <t>Fair Play 2018 attribué au CAC</t>
  </si>
  <si>
    <t>Fair Play 2019 attribué au CAC pour sa capacité de remobilisation après des années difficiles</t>
  </si>
  <si>
    <t>J</t>
  </si>
  <si>
    <t>7 courses match + 5 annulées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</si>
</sst>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4" x14ac:knownFonts="1">
    <font>
      <sz val="10"/>
      <name val="Arial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Comic Sans MS"/>
      <family val="4"/>
    </font>
    <font>
      <b/>
      <sz val="11"/>
      <name val="Arial"/>
      <family val="2"/>
    </font>
    <font>
      <sz val="11"/>
      <name val="Comic Sans MS"/>
      <family val="4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0"/>
      <color indexed="12"/>
      <name val="Arial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textRotation="9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2" fontId="2" fillId="0" borderId="16" xfId="0" applyNumberFormat="1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1" fillId="2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 wrapText="1"/>
    </xf>
    <xf numFmtId="1" fontId="10" fillId="0" borderId="32" xfId="0" applyNumberFormat="1" applyFont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1" fillId="0" borderId="3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1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5" fillId="3" borderId="9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49" fontId="2" fillId="11" borderId="3" xfId="0" applyNumberFormat="1" applyFont="1" applyFill="1" applyBorder="1" applyAlignment="1">
      <alignment horizontal="center" vertical="center" wrapText="1"/>
    </xf>
    <xf numFmtId="9" fontId="0" fillId="0" borderId="0" xfId="5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1" fontId="6" fillId="7" borderId="45" xfId="0" applyNumberFormat="1" applyFont="1" applyFill="1" applyBorder="1" applyAlignment="1">
      <alignment horizontal="center" vertical="center" wrapText="1"/>
    </xf>
    <xf numFmtId="1" fontId="6" fillId="7" borderId="46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1" fillId="7" borderId="26" xfId="0" applyNumberFormat="1" applyFont="1" applyFill="1" applyBorder="1" applyAlignment="1">
      <alignment horizontal="center" vertical="center" wrapText="1"/>
    </xf>
    <xf numFmtId="1" fontId="11" fillId="7" borderId="43" xfId="0" applyNumberFormat="1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7" borderId="47" xfId="0" applyNumberFormat="1" applyFont="1" applyFill="1" applyBorder="1" applyAlignment="1">
      <alignment horizontal="center" vertical="center" wrapText="1"/>
    </xf>
    <xf numFmtId="1" fontId="6" fillId="7" borderId="48" xfId="0" applyNumberFormat="1" applyFont="1" applyFill="1" applyBorder="1" applyAlignment="1">
      <alignment horizontal="center" vertical="center" wrapText="1"/>
    </xf>
    <xf numFmtId="1" fontId="6" fillId="7" borderId="49" xfId="0" applyNumberFormat="1" applyFont="1" applyFill="1" applyBorder="1" applyAlignment="1">
      <alignment horizontal="center" vertical="center" wrapText="1"/>
    </xf>
    <xf numFmtId="1" fontId="6" fillId="7" borderId="50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Lien hypertexte 2" xfId="1"/>
    <cellStyle name="Lien hypertexte 2 2" xfId="2"/>
    <cellStyle name="Normal" xfId="0" builtinId="0"/>
    <cellStyle name="Normal 2" xfId="3"/>
    <cellStyle name="Pourcentage" xfId="5" builtinId="5"/>
    <cellStyle name="Pourcentage 2" xfId="4"/>
  </cellStyles>
  <dxfs count="0"/>
  <tableStyles count="0" defaultTableStyle="TableStyleMedium9" defaultPivotStyle="PivotStyleLight16"/>
  <colors>
    <mruColors>
      <color rgb="FF99FFCC"/>
      <color rgb="FF00FF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zoomScaleNormal="100" workbookViewId="0">
      <pane xSplit="3" ySplit="1" topLeftCell="D62" activePane="bottomRight" state="frozen"/>
      <selection activeCell="A2" sqref="A2"/>
      <selection pane="topRight" activeCell="A2" sqref="A2"/>
      <selection pane="bottomLeft" activeCell="A2" sqref="A2"/>
      <selection pane="bottomRight" activeCell="E73" sqref="E67:E73"/>
    </sheetView>
  </sheetViews>
  <sheetFormatPr baseColWidth="10" defaultRowHeight="12.75" x14ac:dyDescent="0.2"/>
  <cols>
    <col min="1" max="1" width="7.7109375" customWidth="1"/>
    <col min="2" max="2" width="9.140625" customWidth="1"/>
    <col min="3" max="3" width="10" customWidth="1"/>
    <col min="4" max="4" width="13.7109375" customWidth="1"/>
    <col min="5" max="5" width="57.140625" style="150" customWidth="1"/>
    <col min="6" max="6" width="12.85546875" style="167" customWidth="1"/>
    <col min="7" max="7" width="6.85546875" customWidth="1"/>
    <col min="8" max="8" width="4.28515625" customWidth="1"/>
    <col min="9" max="9" width="11.42578125" style="152"/>
  </cols>
  <sheetData>
    <row r="1" spans="1:15" ht="28.5" customHeight="1" x14ac:dyDescent="0.2">
      <c r="A1" s="181" t="s">
        <v>129</v>
      </c>
      <c r="B1" s="182"/>
      <c r="C1" s="183"/>
      <c r="D1" s="184" t="s">
        <v>172</v>
      </c>
      <c r="E1" s="185"/>
      <c r="F1" s="185"/>
      <c r="G1" s="186"/>
      <c r="H1" s="131"/>
      <c r="I1" s="151"/>
    </row>
    <row r="2" spans="1:15" ht="15" customHeight="1" thickBot="1" x14ac:dyDescent="0.25">
      <c r="A2" s="131"/>
      <c r="B2" s="131"/>
      <c r="C2" s="131"/>
      <c r="D2" s="131"/>
      <c r="E2" s="160"/>
      <c r="G2" s="131"/>
      <c r="H2" s="131"/>
    </row>
    <row r="3" spans="1:15" ht="15" customHeight="1" thickBot="1" x14ac:dyDescent="0.25">
      <c r="A3" s="153" t="s">
        <v>43</v>
      </c>
      <c r="B3" s="133" t="s">
        <v>40</v>
      </c>
      <c r="C3" s="142" t="s">
        <v>67</v>
      </c>
      <c r="D3" s="134" t="s">
        <v>41</v>
      </c>
      <c r="E3" s="154" t="s">
        <v>42</v>
      </c>
      <c r="F3" s="168" t="s">
        <v>52</v>
      </c>
      <c r="G3" s="135" t="s">
        <v>58</v>
      </c>
      <c r="H3" s="131"/>
      <c r="I3" s="171"/>
    </row>
    <row r="4" spans="1:15" s="131" customFormat="1" ht="43.5" customHeight="1" x14ac:dyDescent="0.2">
      <c r="A4" s="156">
        <v>5</v>
      </c>
      <c r="B4" s="137">
        <v>1</v>
      </c>
      <c r="C4" s="137" t="s">
        <v>17</v>
      </c>
      <c r="D4" s="141" t="s">
        <v>1</v>
      </c>
      <c r="E4" s="159" t="s">
        <v>152</v>
      </c>
      <c r="F4" s="166">
        <v>2.7130787037037037E-3</v>
      </c>
      <c r="G4" s="137">
        <v>1</v>
      </c>
      <c r="I4" s="171" t="s">
        <v>60</v>
      </c>
      <c r="J4" s="148"/>
      <c r="K4" s="148"/>
      <c r="L4" s="148"/>
      <c r="M4" s="148"/>
      <c r="N4" s="148"/>
      <c r="O4" s="148"/>
    </row>
    <row r="5" spans="1:15" s="131" customFormat="1" ht="33.75" customHeight="1" x14ac:dyDescent="0.2">
      <c r="A5" s="156">
        <v>2</v>
      </c>
      <c r="B5" s="137">
        <v>1</v>
      </c>
      <c r="C5" s="137" t="s">
        <v>17</v>
      </c>
      <c r="D5" s="141" t="s">
        <v>2</v>
      </c>
      <c r="E5" s="162" t="s">
        <v>184</v>
      </c>
      <c r="F5" s="166">
        <v>2.8844907407407413E-3</v>
      </c>
      <c r="G5" s="137">
        <v>2</v>
      </c>
      <c r="I5" s="171" t="s">
        <v>60</v>
      </c>
      <c r="J5" s="148"/>
      <c r="K5" s="148"/>
      <c r="L5" s="148"/>
      <c r="M5" s="148"/>
      <c r="N5" s="148"/>
      <c r="O5" s="148"/>
    </row>
    <row r="6" spans="1:15" s="131" customFormat="1" ht="43.5" customHeight="1" x14ac:dyDescent="0.2">
      <c r="A6" s="156">
        <v>3</v>
      </c>
      <c r="B6" s="137">
        <v>1</v>
      </c>
      <c r="C6" s="137" t="s">
        <v>17</v>
      </c>
      <c r="D6" s="145" t="s">
        <v>4</v>
      </c>
      <c r="E6" s="159" t="s">
        <v>139</v>
      </c>
      <c r="F6" s="166">
        <v>2.9789351851851852E-3</v>
      </c>
      <c r="G6" s="137">
        <v>3</v>
      </c>
      <c r="I6" s="171" t="s">
        <v>60</v>
      </c>
      <c r="J6" s="148"/>
      <c r="K6" s="148"/>
      <c r="L6" s="148"/>
      <c r="M6" s="148"/>
      <c r="N6" s="148"/>
      <c r="O6" s="148"/>
    </row>
    <row r="7" spans="1:15" s="131" customFormat="1" ht="42.75" x14ac:dyDescent="0.2">
      <c r="A7" s="156">
        <v>4</v>
      </c>
      <c r="B7" s="137">
        <v>1</v>
      </c>
      <c r="C7" s="137" t="s">
        <v>17</v>
      </c>
      <c r="D7" s="145" t="s">
        <v>6</v>
      </c>
      <c r="E7" s="159" t="s">
        <v>182</v>
      </c>
      <c r="F7" s="166">
        <v>3.025694444444445E-3</v>
      </c>
      <c r="G7" s="137">
        <v>4</v>
      </c>
      <c r="I7" s="171" t="s">
        <v>60</v>
      </c>
      <c r="J7" s="148"/>
      <c r="K7" s="148"/>
      <c r="L7" s="148"/>
      <c r="M7" s="148"/>
      <c r="N7" s="148"/>
      <c r="O7" s="148"/>
    </row>
    <row r="8" spans="1:15" s="131" customFormat="1" ht="43.5" customHeight="1" x14ac:dyDescent="0.2">
      <c r="A8" s="156">
        <v>6</v>
      </c>
      <c r="B8" s="137">
        <v>1</v>
      </c>
      <c r="C8" s="137" t="s">
        <v>17</v>
      </c>
      <c r="D8" s="145" t="s">
        <v>5</v>
      </c>
      <c r="E8" s="159" t="s">
        <v>192</v>
      </c>
      <c r="F8" s="166">
        <v>3.6674768518518519E-3</v>
      </c>
      <c r="G8" s="137">
        <v>5</v>
      </c>
      <c r="I8" s="171" t="s">
        <v>60</v>
      </c>
      <c r="J8" s="148"/>
      <c r="K8" s="148"/>
      <c r="L8" s="148"/>
      <c r="M8" s="148"/>
      <c r="N8" s="148"/>
      <c r="O8" s="148"/>
    </row>
    <row r="9" spans="1:15" s="131" customFormat="1" ht="43.5" customHeight="1" x14ac:dyDescent="0.2">
      <c r="A9" s="156">
        <v>1</v>
      </c>
      <c r="B9" s="137">
        <v>1</v>
      </c>
      <c r="C9" s="137" t="s">
        <v>17</v>
      </c>
      <c r="D9" s="145"/>
      <c r="E9" s="159"/>
      <c r="F9" s="166"/>
      <c r="G9" s="137"/>
      <c r="I9" s="171" t="s">
        <v>60</v>
      </c>
      <c r="J9" s="148"/>
      <c r="K9" s="148"/>
      <c r="L9" s="148"/>
      <c r="M9" s="148"/>
      <c r="N9" s="148"/>
      <c r="O9" s="148"/>
    </row>
    <row r="10" spans="1:15" s="131" customFormat="1" ht="30.75" customHeight="1" x14ac:dyDescent="0.2">
      <c r="A10" s="156">
        <v>7</v>
      </c>
      <c r="B10" s="137">
        <v>1</v>
      </c>
      <c r="C10" s="137" t="s">
        <v>17</v>
      </c>
      <c r="D10" s="141"/>
      <c r="E10" s="159"/>
      <c r="F10" s="166"/>
      <c r="G10" s="137"/>
      <c r="I10" s="171" t="s">
        <v>60</v>
      </c>
      <c r="J10" s="148"/>
      <c r="K10" s="148"/>
      <c r="L10" s="148"/>
      <c r="M10" s="148"/>
      <c r="N10" s="148"/>
      <c r="O10" s="148"/>
    </row>
    <row r="11" spans="1:15" s="131" customFormat="1" ht="15" customHeight="1" thickBot="1" x14ac:dyDescent="0.25">
      <c r="A11" s="148"/>
      <c r="E11" s="160"/>
      <c r="F11" s="167"/>
      <c r="I11" s="152"/>
      <c r="J11" s="148"/>
      <c r="K11" s="148"/>
      <c r="L11" s="148"/>
      <c r="M11" s="148"/>
      <c r="N11" s="148"/>
      <c r="O11" s="148"/>
    </row>
    <row r="12" spans="1:15" s="131" customFormat="1" ht="15" customHeight="1" thickBot="1" x14ac:dyDescent="0.25">
      <c r="A12" s="133" t="s">
        <v>43</v>
      </c>
      <c r="B12" s="133" t="s">
        <v>40</v>
      </c>
      <c r="C12" s="142" t="s">
        <v>68</v>
      </c>
      <c r="D12" s="134" t="s">
        <v>41</v>
      </c>
      <c r="E12" s="154" t="s">
        <v>42</v>
      </c>
      <c r="F12" s="168" t="s">
        <v>52</v>
      </c>
      <c r="G12" s="155" t="s">
        <v>58</v>
      </c>
      <c r="I12" s="152"/>
      <c r="J12" s="148"/>
      <c r="K12" s="148"/>
      <c r="L12" s="148"/>
      <c r="M12" s="148"/>
      <c r="N12" s="148"/>
      <c r="O12" s="148"/>
    </row>
    <row r="13" spans="1:15" s="131" customFormat="1" ht="29.25" customHeight="1" x14ac:dyDescent="0.2">
      <c r="A13" s="136">
        <v>1</v>
      </c>
      <c r="B13" s="137">
        <v>2</v>
      </c>
      <c r="C13" s="137" t="s">
        <v>71</v>
      </c>
      <c r="D13" s="141" t="s">
        <v>1</v>
      </c>
      <c r="E13" s="159" t="s">
        <v>153</v>
      </c>
      <c r="F13" s="166">
        <v>2.9342592592592593E-3</v>
      </c>
      <c r="G13" s="157">
        <v>1</v>
      </c>
      <c r="I13" s="171" t="s">
        <v>59</v>
      </c>
      <c r="J13" s="148"/>
      <c r="K13" s="148"/>
      <c r="L13" s="148"/>
      <c r="M13" s="148"/>
      <c r="N13" s="148"/>
      <c r="O13" s="148"/>
    </row>
    <row r="14" spans="1:15" s="131" customFormat="1" ht="29.25" customHeight="1" x14ac:dyDescent="0.2">
      <c r="A14" s="136">
        <v>4</v>
      </c>
      <c r="B14" s="137">
        <v>2</v>
      </c>
      <c r="C14" s="157" t="s">
        <v>71</v>
      </c>
      <c r="D14" s="141" t="s">
        <v>123</v>
      </c>
      <c r="E14" s="159" t="s">
        <v>161</v>
      </c>
      <c r="F14" s="166">
        <v>3.1079861111111113E-3</v>
      </c>
      <c r="G14" s="157">
        <v>2</v>
      </c>
      <c r="I14" s="171" t="s">
        <v>59</v>
      </c>
      <c r="J14" s="148"/>
      <c r="K14" s="148"/>
      <c r="L14" s="148"/>
      <c r="M14" s="148"/>
      <c r="N14" s="148"/>
      <c r="O14" s="148"/>
    </row>
    <row r="15" spans="1:15" s="131" customFormat="1" ht="29.25" customHeight="1" x14ac:dyDescent="0.2">
      <c r="A15" s="136">
        <v>5</v>
      </c>
      <c r="B15" s="137">
        <v>2</v>
      </c>
      <c r="C15" s="137" t="s">
        <v>71</v>
      </c>
      <c r="D15" s="159" t="s">
        <v>2</v>
      </c>
      <c r="E15" s="159" t="s">
        <v>132</v>
      </c>
      <c r="F15" s="166">
        <v>3.3622685185185183E-3</v>
      </c>
      <c r="G15" s="157">
        <v>3</v>
      </c>
      <c r="I15" s="171" t="s">
        <v>59</v>
      </c>
      <c r="J15" s="148"/>
      <c r="K15" s="148"/>
      <c r="L15" s="148"/>
      <c r="M15" s="148"/>
      <c r="N15" s="148"/>
      <c r="O15" s="148"/>
    </row>
    <row r="16" spans="1:15" s="131" customFormat="1" ht="29.25" customHeight="1" x14ac:dyDescent="0.2">
      <c r="A16" s="136">
        <v>6</v>
      </c>
      <c r="B16" s="137">
        <v>2</v>
      </c>
      <c r="C16" s="137" t="s">
        <v>71</v>
      </c>
      <c r="D16" s="141" t="s">
        <v>4</v>
      </c>
      <c r="E16" s="159" t="s">
        <v>140</v>
      </c>
      <c r="F16" s="166">
        <v>3.4157407407407405E-3</v>
      </c>
      <c r="G16" s="157">
        <v>4</v>
      </c>
      <c r="I16" s="171" t="s">
        <v>59</v>
      </c>
      <c r="J16" s="148"/>
      <c r="K16" s="148"/>
      <c r="L16" s="148"/>
      <c r="M16" s="148"/>
      <c r="N16" s="148"/>
      <c r="O16" s="148"/>
    </row>
    <row r="17" spans="1:15" s="131" customFormat="1" ht="29.25" customHeight="1" x14ac:dyDescent="0.2">
      <c r="A17" s="136">
        <v>3</v>
      </c>
      <c r="B17" s="137">
        <v>2</v>
      </c>
      <c r="C17" s="137" t="s">
        <v>71</v>
      </c>
      <c r="D17" s="145" t="s">
        <v>6</v>
      </c>
      <c r="E17" s="159" t="s">
        <v>173</v>
      </c>
      <c r="F17" s="166">
        <v>3.7677083333333334E-3</v>
      </c>
      <c r="G17" s="157">
        <v>5</v>
      </c>
      <c r="I17" s="171" t="s">
        <v>59</v>
      </c>
      <c r="J17" s="148"/>
      <c r="K17" s="148"/>
      <c r="L17" s="148"/>
      <c r="M17" s="148"/>
      <c r="N17" s="148"/>
      <c r="O17" s="148"/>
    </row>
    <row r="18" spans="1:15" s="131" customFormat="1" ht="29.25" customHeight="1" x14ac:dyDescent="0.2">
      <c r="A18" s="136">
        <v>2</v>
      </c>
      <c r="B18" s="137">
        <v>2</v>
      </c>
      <c r="C18" s="162" t="s">
        <v>181</v>
      </c>
      <c r="D18" s="145" t="s">
        <v>124</v>
      </c>
      <c r="E18" s="159" t="s">
        <v>195</v>
      </c>
      <c r="F18" s="166">
        <v>3.8024305555555559E-3</v>
      </c>
      <c r="G18" s="157" t="s">
        <v>196</v>
      </c>
      <c r="I18" s="171" t="s">
        <v>59</v>
      </c>
      <c r="J18" s="148"/>
      <c r="K18" s="148"/>
      <c r="L18" s="148"/>
      <c r="M18" s="148"/>
      <c r="N18" s="148"/>
      <c r="O18" s="148"/>
    </row>
    <row r="19" spans="1:15" s="131" customFormat="1" ht="29.25" customHeight="1" x14ac:dyDescent="0.2">
      <c r="A19" s="136">
        <v>7</v>
      </c>
      <c r="B19" s="137">
        <v>2</v>
      </c>
      <c r="C19" s="137" t="s">
        <v>71</v>
      </c>
      <c r="D19" s="145"/>
      <c r="E19" s="162"/>
      <c r="F19" s="166"/>
      <c r="G19" s="157"/>
      <c r="I19" s="171" t="s">
        <v>59</v>
      </c>
      <c r="J19" s="148"/>
      <c r="K19" s="148"/>
      <c r="L19" s="148"/>
      <c r="M19" s="148"/>
      <c r="N19" s="148"/>
      <c r="O19" s="148"/>
    </row>
    <row r="20" spans="1:15" s="131" customFormat="1" ht="15" customHeight="1" thickBot="1" x14ac:dyDescent="0.25">
      <c r="E20" s="160"/>
      <c r="F20" s="167"/>
      <c r="G20" s="148"/>
      <c r="I20" s="152"/>
      <c r="J20" s="148"/>
      <c r="K20" s="148"/>
      <c r="L20" s="148"/>
      <c r="M20" s="148"/>
      <c r="N20" s="148"/>
      <c r="O20" s="148"/>
    </row>
    <row r="21" spans="1:15" s="131" customFormat="1" ht="15" customHeight="1" thickBot="1" x14ac:dyDescent="0.25">
      <c r="A21" s="133" t="s">
        <v>43</v>
      </c>
      <c r="B21" s="133" t="s">
        <v>40</v>
      </c>
      <c r="C21" s="142" t="s">
        <v>61</v>
      </c>
      <c r="D21" s="134" t="s">
        <v>41</v>
      </c>
      <c r="E21" s="154" t="s">
        <v>42</v>
      </c>
      <c r="F21" s="168" t="s">
        <v>52</v>
      </c>
      <c r="G21" s="155" t="s">
        <v>58</v>
      </c>
      <c r="I21" s="152"/>
      <c r="J21" s="148"/>
      <c r="K21" s="148"/>
      <c r="L21" s="148"/>
      <c r="M21" s="148"/>
      <c r="N21" s="148"/>
      <c r="O21" s="148"/>
    </row>
    <row r="22" spans="1:15" ht="28.5" customHeight="1" x14ac:dyDescent="0.2">
      <c r="A22" s="136">
        <v>3</v>
      </c>
      <c r="B22" s="137">
        <v>3</v>
      </c>
      <c r="C22" s="137" t="s">
        <v>70</v>
      </c>
      <c r="D22" s="141" t="s">
        <v>123</v>
      </c>
      <c r="E22" s="162" t="s">
        <v>162</v>
      </c>
      <c r="F22" s="166">
        <v>2.6413194444444444E-3</v>
      </c>
      <c r="G22" s="157">
        <v>1</v>
      </c>
      <c r="H22" s="131"/>
      <c r="I22" s="171" t="s">
        <v>59</v>
      </c>
      <c r="J22" s="148"/>
      <c r="K22" s="148"/>
      <c r="L22" s="148"/>
      <c r="M22" s="148"/>
      <c r="N22" s="148"/>
      <c r="O22" s="148"/>
    </row>
    <row r="23" spans="1:15" ht="28.5" customHeight="1" x14ac:dyDescent="0.2">
      <c r="A23" s="136">
        <v>6</v>
      </c>
      <c r="B23" s="137">
        <v>3</v>
      </c>
      <c r="C23" s="137" t="s">
        <v>70</v>
      </c>
      <c r="D23" s="145" t="s">
        <v>1</v>
      </c>
      <c r="E23" s="162" t="s">
        <v>154</v>
      </c>
      <c r="F23" s="166">
        <v>2.7005787037037037E-3</v>
      </c>
      <c r="G23" s="157">
        <v>2</v>
      </c>
      <c r="H23" s="131"/>
      <c r="I23" s="171" t="s">
        <v>59</v>
      </c>
      <c r="J23" s="148"/>
      <c r="K23" s="148"/>
      <c r="L23" s="148"/>
      <c r="M23" s="148"/>
      <c r="N23" s="148"/>
      <c r="O23" s="148"/>
    </row>
    <row r="24" spans="1:15" ht="28.5" customHeight="1" x14ac:dyDescent="0.2">
      <c r="A24" s="136">
        <v>5</v>
      </c>
      <c r="B24" s="137">
        <v>3</v>
      </c>
      <c r="C24" s="137" t="s">
        <v>70</v>
      </c>
      <c r="D24" s="159" t="s">
        <v>124</v>
      </c>
      <c r="E24" s="159" t="s">
        <v>145</v>
      </c>
      <c r="F24" s="166">
        <v>2.8408564814814811E-3</v>
      </c>
      <c r="G24" s="157">
        <v>3</v>
      </c>
      <c r="H24" s="131"/>
      <c r="I24" s="171" t="s">
        <v>59</v>
      </c>
    </row>
    <row r="25" spans="1:15" ht="28.5" customHeight="1" x14ac:dyDescent="0.2">
      <c r="A25" s="136">
        <v>4</v>
      </c>
      <c r="B25" s="137">
        <v>3</v>
      </c>
      <c r="C25" s="137" t="s">
        <v>70</v>
      </c>
      <c r="D25" s="159" t="s">
        <v>4</v>
      </c>
      <c r="E25" s="159" t="s">
        <v>141</v>
      </c>
      <c r="F25" s="166">
        <v>2.885648148148148E-3</v>
      </c>
      <c r="G25" s="157">
        <v>4</v>
      </c>
      <c r="H25" s="131"/>
      <c r="I25" s="171" t="s">
        <v>59</v>
      </c>
    </row>
    <row r="26" spans="1:15" ht="28.5" customHeight="1" x14ac:dyDescent="0.2">
      <c r="A26" s="136">
        <v>2</v>
      </c>
      <c r="B26" s="137">
        <v>3</v>
      </c>
      <c r="C26" s="137" t="s">
        <v>70</v>
      </c>
      <c r="D26" s="141" t="s">
        <v>6</v>
      </c>
      <c r="E26" s="159" t="s">
        <v>146</v>
      </c>
      <c r="F26" s="166">
        <v>2.9224537037037036E-3</v>
      </c>
      <c r="G26" s="157">
        <v>5</v>
      </c>
      <c r="H26" s="131"/>
      <c r="I26" s="171" t="s">
        <v>59</v>
      </c>
    </row>
    <row r="27" spans="1:15" ht="28.5" customHeight="1" x14ac:dyDescent="0.2">
      <c r="A27" s="136">
        <v>1</v>
      </c>
      <c r="B27" s="137">
        <v>3</v>
      </c>
      <c r="C27" s="137" t="s">
        <v>70</v>
      </c>
      <c r="D27" s="141"/>
      <c r="E27" s="159"/>
      <c r="F27" s="166"/>
      <c r="G27" s="157"/>
      <c r="H27" s="131"/>
      <c r="I27" s="171" t="s">
        <v>59</v>
      </c>
    </row>
    <row r="28" spans="1:15" ht="28.5" customHeight="1" x14ac:dyDescent="0.2">
      <c r="A28" s="136">
        <v>7</v>
      </c>
      <c r="B28" s="137">
        <v>3</v>
      </c>
      <c r="C28" s="137" t="s">
        <v>70</v>
      </c>
      <c r="D28" s="141"/>
      <c r="E28" s="159"/>
      <c r="F28" s="166"/>
      <c r="G28" s="157"/>
      <c r="H28" s="131"/>
      <c r="I28" s="171" t="s">
        <v>59</v>
      </c>
    </row>
    <row r="29" spans="1:15" s="131" customFormat="1" ht="15" customHeight="1" thickBot="1" x14ac:dyDescent="0.25">
      <c r="E29" s="160"/>
      <c r="F29" s="167"/>
      <c r="G29" s="148"/>
      <c r="I29" s="152"/>
    </row>
    <row r="30" spans="1:15" s="131" customFormat="1" ht="15" customHeight="1" thickBot="1" x14ac:dyDescent="0.25">
      <c r="A30" s="133" t="s">
        <v>43</v>
      </c>
      <c r="B30" s="133" t="s">
        <v>40</v>
      </c>
      <c r="C30" s="142" t="s">
        <v>69</v>
      </c>
      <c r="D30" s="134" t="s">
        <v>41</v>
      </c>
      <c r="E30" s="154" t="s">
        <v>42</v>
      </c>
      <c r="F30" s="168" t="s">
        <v>52</v>
      </c>
      <c r="G30" s="155" t="s">
        <v>58</v>
      </c>
      <c r="I30" s="152"/>
    </row>
    <row r="31" spans="1:15" s="131" customFormat="1" ht="43.5" customHeight="1" x14ac:dyDescent="0.2">
      <c r="A31" s="136">
        <v>4</v>
      </c>
      <c r="B31" s="137">
        <v>4</v>
      </c>
      <c r="C31" s="137" t="s">
        <v>120</v>
      </c>
      <c r="D31" s="141" t="s">
        <v>5</v>
      </c>
      <c r="E31" s="159" t="s">
        <v>163</v>
      </c>
      <c r="F31" s="166">
        <v>2.2197916666666664E-3</v>
      </c>
      <c r="G31" s="157">
        <v>1</v>
      </c>
      <c r="I31" s="171" t="s">
        <v>60</v>
      </c>
    </row>
    <row r="32" spans="1:15" s="131" customFormat="1" ht="43.5" customHeight="1" x14ac:dyDescent="0.2">
      <c r="A32" s="136">
        <v>2</v>
      </c>
      <c r="B32" s="137">
        <v>4</v>
      </c>
      <c r="C32" s="137" t="s">
        <v>120</v>
      </c>
      <c r="D32" s="141" t="s">
        <v>6</v>
      </c>
      <c r="E32" s="159" t="s">
        <v>147</v>
      </c>
      <c r="F32" s="166">
        <v>2.2515046296296298E-3</v>
      </c>
      <c r="G32" s="157">
        <v>2</v>
      </c>
      <c r="I32" s="171" t="s">
        <v>60</v>
      </c>
    </row>
    <row r="33" spans="1:9" s="131" customFormat="1" ht="43.5" customHeight="1" x14ac:dyDescent="0.2">
      <c r="A33" s="136">
        <v>3</v>
      </c>
      <c r="B33" s="137">
        <v>4</v>
      </c>
      <c r="C33" s="137" t="s">
        <v>120</v>
      </c>
      <c r="D33" s="145" t="s">
        <v>1</v>
      </c>
      <c r="E33" s="159" t="s">
        <v>155</v>
      </c>
      <c r="F33" s="166">
        <v>2.3784722222222224E-3</v>
      </c>
      <c r="G33" s="157">
        <v>3</v>
      </c>
      <c r="I33" s="171" t="s">
        <v>60</v>
      </c>
    </row>
    <row r="34" spans="1:9" s="131" customFormat="1" ht="43.5" customHeight="1" x14ac:dyDescent="0.2">
      <c r="A34" s="136">
        <v>1</v>
      </c>
      <c r="B34" s="137">
        <v>4</v>
      </c>
      <c r="C34" s="137" t="s">
        <v>120</v>
      </c>
      <c r="D34" s="145"/>
      <c r="E34" s="159"/>
      <c r="F34" s="166"/>
      <c r="G34" s="157"/>
      <c r="I34" s="171" t="s">
        <v>60</v>
      </c>
    </row>
    <row r="35" spans="1:9" s="131" customFormat="1" ht="29.25" customHeight="1" x14ac:dyDescent="0.2">
      <c r="A35" s="136">
        <v>5</v>
      </c>
      <c r="B35" s="137">
        <v>4</v>
      </c>
      <c r="C35" s="137" t="s">
        <v>120</v>
      </c>
      <c r="D35" s="141"/>
      <c r="E35" s="159"/>
      <c r="F35" s="166"/>
      <c r="G35" s="157"/>
      <c r="I35" s="171" t="s">
        <v>60</v>
      </c>
    </row>
    <row r="36" spans="1:9" s="131" customFormat="1" ht="29.25" customHeight="1" x14ac:dyDescent="0.2">
      <c r="A36" s="136">
        <v>6</v>
      </c>
      <c r="B36" s="137">
        <v>4</v>
      </c>
      <c r="C36" s="137" t="s">
        <v>120</v>
      </c>
      <c r="D36" s="141"/>
      <c r="E36" s="162"/>
      <c r="F36" s="166"/>
      <c r="G36" s="157"/>
      <c r="I36" s="171" t="s">
        <v>60</v>
      </c>
    </row>
    <row r="37" spans="1:9" s="131" customFormat="1" ht="29.25" customHeight="1" x14ac:dyDescent="0.2">
      <c r="A37" s="136">
        <v>7</v>
      </c>
      <c r="B37" s="137">
        <v>4</v>
      </c>
      <c r="C37" s="137" t="s">
        <v>120</v>
      </c>
      <c r="D37" s="141"/>
      <c r="E37" s="159"/>
      <c r="F37" s="166"/>
      <c r="G37" s="157"/>
      <c r="I37" s="171" t="s">
        <v>60</v>
      </c>
    </row>
    <row r="38" spans="1:9" ht="15" customHeight="1" thickBot="1" x14ac:dyDescent="0.25">
      <c r="A38" s="138"/>
      <c r="B38" s="131"/>
      <c r="C38" s="131"/>
      <c r="D38" s="140"/>
      <c r="E38" s="158"/>
      <c r="F38" s="169"/>
      <c r="G38" s="148"/>
      <c r="H38" s="131"/>
    </row>
    <row r="39" spans="1:9" ht="15" customHeight="1" thickBot="1" x14ac:dyDescent="0.25">
      <c r="A39" s="133" t="s">
        <v>43</v>
      </c>
      <c r="B39" s="133" t="s">
        <v>40</v>
      </c>
      <c r="C39" s="142" t="s">
        <v>130</v>
      </c>
      <c r="D39" s="134" t="s">
        <v>41</v>
      </c>
      <c r="E39" s="161" t="s">
        <v>93</v>
      </c>
      <c r="F39" s="168" t="s">
        <v>52</v>
      </c>
      <c r="G39" s="155" t="s">
        <v>58</v>
      </c>
      <c r="H39" s="131"/>
    </row>
    <row r="40" spans="1:9" ht="28.5" customHeight="1" x14ac:dyDescent="0.2">
      <c r="A40" s="136">
        <v>6</v>
      </c>
      <c r="B40" s="137">
        <v>5</v>
      </c>
      <c r="C40" s="137" t="s">
        <v>55</v>
      </c>
      <c r="D40" s="141" t="s">
        <v>5</v>
      </c>
      <c r="E40" s="159" t="s">
        <v>193</v>
      </c>
      <c r="F40" s="166">
        <v>3.4450231481481484E-3</v>
      </c>
      <c r="G40" s="157">
        <v>1</v>
      </c>
      <c r="H40" s="131"/>
      <c r="I40" s="171" t="s">
        <v>59</v>
      </c>
    </row>
    <row r="41" spans="1:9" ht="28.5" customHeight="1" x14ac:dyDescent="0.2">
      <c r="A41" s="136">
        <v>3</v>
      </c>
      <c r="B41" s="137">
        <v>5</v>
      </c>
      <c r="C41" s="137" t="s">
        <v>54</v>
      </c>
      <c r="D41" s="141" t="s">
        <v>1</v>
      </c>
      <c r="E41" s="159" t="s">
        <v>156</v>
      </c>
      <c r="F41" s="166">
        <v>3.5703703703703709E-3</v>
      </c>
      <c r="G41" s="157">
        <v>2</v>
      </c>
      <c r="H41" s="131"/>
      <c r="I41" s="171" t="s">
        <v>59</v>
      </c>
    </row>
    <row r="42" spans="1:9" ht="28.5" customHeight="1" x14ac:dyDescent="0.2">
      <c r="A42" s="136">
        <v>5</v>
      </c>
      <c r="B42" s="137">
        <v>5</v>
      </c>
      <c r="C42" s="137" t="s">
        <v>55</v>
      </c>
      <c r="D42" s="145" t="s">
        <v>6</v>
      </c>
      <c r="E42" s="159" t="s">
        <v>148</v>
      </c>
      <c r="F42" s="166">
        <v>3.6087962962962961E-3</v>
      </c>
      <c r="G42" s="157">
        <v>3</v>
      </c>
      <c r="H42" s="143"/>
      <c r="I42" s="171" t="s">
        <v>59</v>
      </c>
    </row>
    <row r="43" spans="1:9" ht="28.5" customHeight="1" x14ac:dyDescent="0.2">
      <c r="A43" s="136">
        <v>4</v>
      </c>
      <c r="B43" s="137">
        <v>5</v>
      </c>
      <c r="C43" s="137" t="s">
        <v>55</v>
      </c>
      <c r="D43" s="145" t="s">
        <v>3</v>
      </c>
      <c r="E43" s="159" t="s">
        <v>133</v>
      </c>
      <c r="F43" s="166">
        <v>3.8631944444444438E-3</v>
      </c>
      <c r="G43" s="157">
        <v>4</v>
      </c>
      <c r="H43" s="131"/>
      <c r="I43" s="171" t="s">
        <v>59</v>
      </c>
    </row>
    <row r="44" spans="1:9" ht="28.5" customHeight="1" x14ac:dyDescent="0.2">
      <c r="A44" s="136">
        <v>2</v>
      </c>
      <c r="B44" s="137">
        <v>5</v>
      </c>
      <c r="C44" s="137" t="s">
        <v>55</v>
      </c>
      <c r="D44" s="145" t="s">
        <v>4</v>
      </c>
      <c r="E44" s="159" t="s">
        <v>134</v>
      </c>
      <c r="F44" s="166" t="s">
        <v>90</v>
      </c>
      <c r="G44" s="157"/>
      <c r="H44" s="148"/>
      <c r="I44" s="171" t="s">
        <v>59</v>
      </c>
    </row>
    <row r="45" spans="1:9" ht="28.5" customHeight="1" x14ac:dyDescent="0.2">
      <c r="A45" s="136">
        <v>1</v>
      </c>
      <c r="B45" s="137">
        <v>5</v>
      </c>
      <c r="C45" s="137" t="s">
        <v>55</v>
      </c>
      <c r="D45" s="141"/>
      <c r="E45" s="162"/>
      <c r="F45" s="166"/>
      <c r="G45" s="157"/>
      <c r="H45" s="131"/>
      <c r="I45" s="171" t="s">
        <v>59</v>
      </c>
    </row>
    <row r="46" spans="1:9" ht="28.5" customHeight="1" x14ac:dyDescent="0.2">
      <c r="A46" s="136">
        <v>7</v>
      </c>
      <c r="B46" s="137">
        <v>5</v>
      </c>
      <c r="C46" s="137" t="s">
        <v>55</v>
      </c>
      <c r="D46" s="141"/>
      <c r="E46" s="159"/>
      <c r="F46" s="166"/>
      <c r="G46" s="157"/>
      <c r="H46" s="131"/>
      <c r="I46" s="171" t="s">
        <v>59</v>
      </c>
    </row>
    <row r="47" spans="1:9" s="131" customFormat="1" ht="15" customHeight="1" thickBot="1" x14ac:dyDescent="0.25">
      <c r="E47" s="160"/>
      <c r="F47" s="167"/>
      <c r="G47" s="148"/>
      <c r="I47" s="152"/>
    </row>
    <row r="48" spans="1:9" s="131" customFormat="1" ht="15" customHeight="1" thickBot="1" x14ac:dyDescent="0.25">
      <c r="A48" s="133" t="s">
        <v>43</v>
      </c>
      <c r="B48" s="133" t="s">
        <v>40</v>
      </c>
      <c r="C48" s="142" t="s">
        <v>131</v>
      </c>
      <c r="D48" s="134" t="s">
        <v>41</v>
      </c>
      <c r="E48" s="154" t="s">
        <v>42</v>
      </c>
      <c r="F48" s="168" t="s">
        <v>52</v>
      </c>
      <c r="G48" s="155" t="s">
        <v>58</v>
      </c>
      <c r="I48" s="152"/>
    </row>
    <row r="49" spans="1:9" ht="28.5" customHeight="1" x14ac:dyDescent="0.2">
      <c r="A49" s="136">
        <v>5</v>
      </c>
      <c r="B49" s="137">
        <v>6</v>
      </c>
      <c r="C49" s="137" t="s">
        <v>74</v>
      </c>
      <c r="D49" s="145" t="s">
        <v>5</v>
      </c>
      <c r="E49" s="159" t="s">
        <v>164</v>
      </c>
      <c r="F49" s="166">
        <v>2.7846064814814812E-3</v>
      </c>
      <c r="G49" s="157">
        <v>1</v>
      </c>
      <c r="H49" s="131"/>
      <c r="I49" s="171" t="s">
        <v>59</v>
      </c>
    </row>
    <row r="50" spans="1:9" ht="28.5" customHeight="1" x14ac:dyDescent="0.2">
      <c r="A50" s="136">
        <v>3</v>
      </c>
      <c r="B50" s="137">
        <v>6</v>
      </c>
      <c r="C50" s="137" t="s">
        <v>74</v>
      </c>
      <c r="D50" s="145" t="s">
        <v>6</v>
      </c>
      <c r="E50" s="159" t="s">
        <v>174</v>
      </c>
      <c r="F50" s="166">
        <v>2.9105324074074073E-3</v>
      </c>
      <c r="G50" s="157">
        <v>2</v>
      </c>
      <c r="H50" s="131"/>
      <c r="I50" s="171" t="s">
        <v>59</v>
      </c>
    </row>
    <row r="51" spans="1:9" ht="28.5" customHeight="1" x14ac:dyDescent="0.2">
      <c r="A51" s="136">
        <v>4</v>
      </c>
      <c r="B51" s="137">
        <v>6</v>
      </c>
      <c r="C51" s="137" t="s">
        <v>74</v>
      </c>
      <c r="D51" s="145" t="s">
        <v>3</v>
      </c>
      <c r="E51" s="159" t="s">
        <v>135</v>
      </c>
      <c r="F51" s="166">
        <v>3.0847222222222226E-3</v>
      </c>
      <c r="G51" s="157">
        <v>3</v>
      </c>
      <c r="H51" s="131"/>
      <c r="I51" s="171" t="s">
        <v>59</v>
      </c>
    </row>
    <row r="52" spans="1:9" ht="28.5" customHeight="1" x14ac:dyDescent="0.2">
      <c r="A52" s="136">
        <v>2</v>
      </c>
      <c r="B52" s="137">
        <v>6</v>
      </c>
      <c r="C52" s="137" t="s">
        <v>74</v>
      </c>
      <c r="D52" s="145" t="s">
        <v>1</v>
      </c>
      <c r="E52" s="159" t="s">
        <v>188</v>
      </c>
      <c r="F52" s="166">
        <v>3.2289351851851854E-3</v>
      </c>
      <c r="G52" s="157">
        <v>4</v>
      </c>
      <c r="H52" s="131"/>
      <c r="I52" s="171" t="s">
        <v>59</v>
      </c>
    </row>
    <row r="53" spans="1:9" ht="28.5" customHeight="1" x14ac:dyDescent="0.2">
      <c r="A53" s="136">
        <v>6</v>
      </c>
      <c r="B53" s="137">
        <v>6</v>
      </c>
      <c r="C53" s="137" t="s">
        <v>74</v>
      </c>
      <c r="D53" s="145" t="s">
        <v>4</v>
      </c>
      <c r="E53" s="159" t="s">
        <v>142</v>
      </c>
      <c r="F53" s="170" t="s">
        <v>197</v>
      </c>
      <c r="G53" s="157"/>
      <c r="H53" s="131"/>
      <c r="I53" s="171" t="s">
        <v>59</v>
      </c>
    </row>
    <row r="54" spans="1:9" ht="28.5" customHeight="1" x14ac:dyDescent="0.2">
      <c r="A54" s="136">
        <v>1</v>
      </c>
      <c r="B54" s="137">
        <v>6</v>
      </c>
      <c r="C54" s="137" t="s">
        <v>74</v>
      </c>
      <c r="D54" s="145"/>
      <c r="E54" s="159"/>
      <c r="F54" s="166"/>
      <c r="G54" s="157"/>
      <c r="H54" s="131"/>
      <c r="I54" s="171" t="s">
        <v>59</v>
      </c>
    </row>
    <row r="55" spans="1:9" ht="28.5" customHeight="1" x14ac:dyDescent="0.2">
      <c r="A55" s="136">
        <v>7</v>
      </c>
      <c r="B55" s="137">
        <v>6</v>
      </c>
      <c r="C55" s="137" t="s">
        <v>74</v>
      </c>
      <c r="D55" s="141"/>
      <c r="E55" s="159"/>
      <c r="F55" s="166"/>
      <c r="G55" s="157"/>
      <c r="H55" s="143"/>
      <c r="I55" s="171" t="s">
        <v>59</v>
      </c>
    </row>
    <row r="56" spans="1:9" s="131" customFormat="1" ht="15" customHeight="1" thickBot="1" x14ac:dyDescent="0.25">
      <c r="E56" s="160"/>
      <c r="F56" s="167"/>
      <c r="G56" s="148"/>
      <c r="I56" s="152"/>
    </row>
    <row r="57" spans="1:9" s="131" customFormat="1" ht="15" customHeight="1" thickBot="1" x14ac:dyDescent="0.25">
      <c r="A57" s="133" t="s">
        <v>43</v>
      </c>
      <c r="B57" s="133" t="s">
        <v>40</v>
      </c>
      <c r="C57" s="142" t="s">
        <v>62</v>
      </c>
      <c r="D57" s="134" t="s">
        <v>41</v>
      </c>
      <c r="E57" s="154" t="s">
        <v>42</v>
      </c>
      <c r="F57" s="168" t="s">
        <v>52</v>
      </c>
      <c r="G57" s="155" t="s">
        <v>58</v>
      </c>
      <c r="I57" s="152"/>
    </row>
    <row r="58" spans="1:9" s="131" customFormat="1" ht="44.25" customHeight="1" x14ac:dyDescent="0.2">
      <c r="A58" s="136">
        <v>3</v>
      </c>
      <c r="B58" s="137">
        <v>7</v>
      </c>
      <c r="C58" s="137" t="s">
        <v>7</v>
      </c>
      <c r="D58" s="145" t="s">
        <v>1</v>
      </c>
      <c r="E58" s="159" t="s">
        <v>191</v>
      </c>
      <c r="F58" s="166">
        <v>2.2478009259259261E-3</v>
      </c>
      <c r="G58" s="157">
        <v>1</v>
      </c>
      <c r="I58" s="171" t="s">
        <v>60</v>
      </c>
    </row>
    <row r="59" spans="1:9" s="131" customFormat="1" ht="44.25" customHeight="1" x14ac:dyDescent="0.2">
      <c r="A59" s="136">
        <v>4</v>
      </c>
      <c r="B59" s="137">
        <v>7</v>
      </c>
      <c r="C59" s="137" t="s">
        <v>7</v>
      </c>
      <c r="D59" s="141" t="s">
        <v>6</v>
      </c>
      <c r="E59" s="159" t="s">
        <v>149</v>
      </c>
      <c r="F59" s="166">
        <v>2.263773148148148E-3</v>
      </c>
      <c r="G59" s="157">
        <v>2</v>
      </c>
      <c r="I59" s="171" t="s">
        <v>60</v>
      </c>
    </row>
    <row r="60" spans="1:9" s="131" customFormat="1" ht="44.25" customHeight="1" x14ac:dyDescent="0.2">
      <c r="A60" s="136">
        <v>2</v>
      </c>
      <c r="B60" s="137">
        <v>7</v>
      </c>
      <c r="C60" s="137" t="s">
        <v>7</v>
      </c>
      <c r="D60" s="145" t="s">
        <v>5</v>
      </c>
      <c r="E60" s="159" t="s">
        <v>165</v>
      </c>
      <c r="F60" s="166">
        <v>2.2849537037037035E-3</v>
      </c>
      <c r="G60" s="157">
        <v>3</v>
      </c>
      <c r="I60" s="171" t="s">
        <v>60</v>
      </c>
    </row>
    <row r="61" spans="1:9" s="131" customFormat="1" ht="44.25" customHeight="1" x14ac:dyDescent="0.2">
      <c r="A61" s="136">
        <v>5</v>
      </c>
      <c r="B61" s="137">
        <v>7</v>
      </c>
      <c r="C61" s="137" t="s">
        <v>7</v>
      </c>
      <c r="D61" s="145" t="s">
        <v>4</v>
      </c>
      <c r="E61" s="159" t="s">
        <v>186</v>
      </c>
      <c r="F61" s="166">
        <v>2.8216435185185185E-3</v>
      </c>
      <c r="G61" s="157">
        <v>4</v>
      </c>
      <c r="I61" s="171" t="s">
        <v>60</v>
      </c>
    </row>
    <row r="62" spans="1:9" s="131" customFormat="1" ht="44.25" customHeight="1" x14ac:dyDescent="0.2">
      <c r="A62" s="136">
        <v>1</v>
      </c>
      <c r="B62" s="137">
        <v>7</v>
      </c>
      <c r="C62" s="137" t="s">
        <v>7</v>
      </c>
      <c r="D62" s="145"/>
      <c r="E62" s="159"/>
      <c r="F62" s="166"/>
      <c r="G62" s="157"/>
      <c r="I62" s="171" t="s">
        <v>60</v>
      </c>
    </row>
    <row r="63" spans="1:9" s="131" customFormat="1" ht="29.25" customHeight="1" x14ac:dyDescent="0.2">
      <c r="A63" s="136">
        <v>6</v>
      </c>
      <c r="B63" s="137">
        <v>7</v>
      </c>
      <c r="C63" s="137" t="s">
        <v>7</v>
      </c>
      <c r="D63" s="141"/>
      <c r="E63" s="162"/>
      <c r="F63" s="166"/>
      <c r="G63" s="157"/>
      <c r="I63" s="171" t="s">
        <v>60</v>
      </c>
    </row>
    <row r="64" spans="1:9" s="131" customFormat="1" ht="29.25" customHeight="1" x14ac:dyDescent="0.2">
      <c r="A64" s="136">
        <v>7</v>
      </c>
      <c r="B64" s="137">
        <v>7</v>
      </c>
      <c r="C64" s="137" t="s">
        <v>7</v>
      </c>
      <c r="D64" s="141"/>
      <c r="E64" s="159"/>
      <c r="F64" s="166"/>
      <c r="G64" s="157"/>
      <c r="I64" s="171" t="s">
        <v>60</v>
      </c>
    </row>
    <row r="65" spans="1:9" ht="15" customHeight="1" thickBot="1" x14ac:dyDescent="0.25">
      <c r="A65" s="138"/>
      <c r="B65" s="131"/>
      <c r="C65" s="139"/>
      <c r="D65" s="140"/>
      <c r="E65" s="158"/>
      <c r="F65" s="169"/>
      <c r="G65" s="148"/>
      <c r="H65" s="131"/>
    </row>
    <row r="66" spans="1:9" ht="15" customHeight="1" thickBot="1" x14ac:dyDescent="0.25">
      <c r="A66" s="153" t="s">
        <v>43</v>
      </c>
      <c r="B66" s="133" t="s">
        <v>40</v>
      </c>
      <c r="C66" s="142" t="s">
        <v>63</v>
      </c>
      <c r="D66" s="134" t="s">
        <v>41</v>
      </c>
      <c r="E66" s="161" t="s">
        <v>93</v>
      </c>
      <c r="F66" s="168" t="s">
        <v>52</v>
      </c>
      <c r="G66" s="155" t="s">
        <v>58</v>
      </c>
      <c r="H66" s="131"/>
    </row>
    <row r="67" spans="1:9" ht="28.5" customHeight="1" x14ac:dyDescent="0.2">
      <c r="A67" s="156">
        <v>5</v>
      </c>
      <c r="B67" s="137">
        <v>8</v>
      </c>
      <c r="C67" s="137" t="s">
        <v>54</v>
      </c>
      <c r="D67" s="141" t="s">
        <v>127</v>
      </c>
      <c r="E67" s="159" t="s">
        <v>138</v>
      </c>
      <c r="F67" s="166">
        <v>2.7937499999999998E-3</v>
      </c>
      <c r="G67" s="157">
        <v>1</v>
      </c>
      <c r="H67" s="131"/>
      <c r="I67" s="171" t="s">
        <v>60</v>
      </c>
    </row>
    <row r="68" spans="1:9" ht="28.5" customHeight="1" x14ac:dyDescent="0.2">
      <c r="A68" s="156">
        <v>7</v>
      </c>
      <c r="B68" s="137">
        <v>8</v>
      </c>
      <c r="C68" s="137" t="s">
        <v>54</v>
      </c>
      <c r="D68" s="141" t="s">
        <v>6</v>
      </c>
      <c r="E68" s="159" t="s">
        <v>150</v>
      </c>
      <c r="F68" s="166">
        <v>2.8427083333333329E-3</v>
      </c>
      <c r="G68" s="157">
        <v>2</v>
      </c>
      <c r="H68" s="131"/>
      <c r="I68" s="171" t="s">
        <v>60</v>
      </c>
    </row>
    <row r="69" spans="1:9" ht="28.5" customHeight="1" x14ac:dyDescent="0.2">
      <c r="A69" s="156">
        <v>6</v>
      </c>
      <c r="B69" s="137">
        <v>8</v>
      </c>
      <c r="C69" s="137" t="s">
        <v>54</v>
      </c>
      <c r="D69" s="141" t="s">
        <v>125</v>
      </c>
      <c r="E69" s="159" t="s">
        <v>157</v>
      </c>
      <c r="F69" s="166">
        <v>2.8681712962962962E-3</v>
      </c>
      <c r="G69" s="157">
        <v>3</v>
      </c>
      <c r="H69" s="131"/>
      <c r="I69" s="171" t="s">
        <v>60</v>
      </c>
    </row>
    <row r="70" spans="1:9" ht="28.5" customHeight="1" x14ac:dyDescent="0.2">
      <c r="A70" s="156">
        <v>4</v>
      </c>
      <c r="B70" s="137">
        <v>8</v>
      </c>
      <c r="C70" s="137" t="s">
        <v>54</v>
      </c>
      <c r="D70" s="145" t="s">
        <v>5</v>
      </c>
      <c r="E70" s="159" t="s">
        <v>194</v>
      </c>
      <c r="F70" s="166">
        <v>3.1981481481481479E-3</v>
      </c>
      <c r="G70" s="157">
        <v>4</v>
      </c>
      <c r="H70" s="131"/>
      <c r="I70" s="171" t="s">
        <v>60</v>
      </c>
    </row>
    <row r="71" spans="1:9" ht="28.5" customHeight="1" x14ac:dyDescent="0.2">
      <c r="A71" s="156">
        <v>1</v>
      </c>
      <c r="B71" s="137">
        <v>8</v>
      </c>
      <c r="C71" s="137" t="s">
        <v>54</v>
      </c>
      <c r="D71" s="145" t="s">
        <v>126</v>
      </c>
      <c r="E71" s="162" t="s">
        <v>189</v>
      </c>
      <c r="F71" s="166">
        <v>3.3321759259259264E-3</v>
      </c>
      <c r="G71" s="157">
        <v>5</v>
      </c>
      <c r="H71" s="131"/>
      <c r="I71" s="171" t="s">
        <v>60</v>
      </c>
    </row>
    <row r="72" spans="1:9" ht="28.5" customHeight="1" x14ac:dyDescent="0.2">
      <c r="A72" s="156">
        <v>3</v>
      </c>
      <c r="B72" s="137">
        <v>8</v>
      </c>
      <c r="C72" s="137" t="s">
        <v>54</v>
      </c>
      <c r="D72" s="145" t="s">
        <v>128</v>
      </c>
      <c r="E72" s="159" t="s">
        <v>136</v>
      </c>
      <c r="F72" s="166">
        <v>3.4511574074074076E-3</v>
      </c>
      <c r="G72" s="157">
        <v>6</v>
      </c>
      <c r="H72" s="131"/>
      <c r="I72" s="171" t="s">
        <v>60</v>
      </c>
    </row>
    <row r="73" spans="1:9" ht="28.5" customHeight="1" x14ac:dyDescent="0.2">
      <c r="A73" s="156">
        <v>2</v>
      </c>
      <c r="B73" s="137">
        <v>8</v>
      </c>
      <c r="C73" s="137" t="s">
        <v>54</v>
      </c>
      <c r="D73" s="145" t="s">
        <v>4</v>
      </c>
      <c r="E73" s="159" t="s">
        <v>187</v>
      </c>
      <c r="F73" s="166">
        <v>3.4665509259259254E-3</v>
      </c>
      <c r="G73" s="157">
        <v>7</v>
      </c>
      <c r="H73" s="131"/>
      <c r="I73" s="171" t="s">
        <v>60</v>
      </c>
    </row>
    <row r="74" spans="1:9" s="131" customFormat="1" ht="15" customHeight="1" thickBot="1" x14ac:dyDescent="0.25">
      <c r="A74" s="148"/>
      <c r="E74" s="160"/>
      <c r="F74" s="167"/>
      <c r="G74" s="148"/>
      <c r="I74" s="152"/>
    </row>
    <row r="75" spans="1:9" s="131" customFormat="1" ht="15" customHeight="1" thickBot="1" x14ac:dyDescent="0.25">
      <c r="A75" s="153" t="s">
        <v>43</v>
      </c>
      <c r="B75" s="133" t="s">
        <v>40</v>
      </c>
      <c r="C75" s="142" t="s">
        <v>64</v>
      </c>
      <c r="D75" s="134" t="s">
        <v>41</v>
      </c>
      <c r="E75" s="154" t="s">
        <v>42</v>
      </c>
      <c r="F75" s="168" t="s">
        <v>52</v>
      </c>
      <c r="G75" s="155" t="s">
        <v>58</v>
      </c>
      <c r="I75" s="152"/>
    </row>
    <row r="76" spans="1:9" ht="28.5" customHeight="1" x14ac:dyDescent="0.2">
      <c r="A76" s="156">
        <v>6</v>
      </c>
      <c r="B76" s="137">
        <v>9</v>
      </c>
      <c r="C76" s="137" t="s">
        <v>72</v>
      </c>
      <c r="D76" s="145" t="s">
        <v>123</v>
      </c>
      <c r="E76" s="159" t="s">
        <v>166</v>
      </c>
      <c r="F76" s="166">
        <v>2.6334490740740741E-3</v>
      </c>
      <c r="G76" s="157">
        <v>1</v>
      </c>
      <c r="H76" s="131"/>
      <c r="I76" s="171" t="s">
        <v>59</v>
      </c>
    </row>
    <row r="77" spans="1:9" ht="28.5" customHeight="1" x14ac:dyDescent="0.2">
      <c r="A77" s="156">
        <v>3</v>
      </c>
      <c r="B77" s="137">
        <v>9</v>
      </c>
      <c r="C77" s="137" t="s">
        <v>72</v>
      </c>
      <c r="D77" s="141" t="s">
        <v>1</v>
      </c>
      <c r="E77" s="159" t="s">
        <v>158</v>
      </c>
      <c r="F77" s="166">
        <v>2.6655092592592594E-3</v>
      </c>
      <c r="G77" s="157">
        <v>2</v>
      </c>
      <c r="H77" s="131"/>
      <c r="I77" s="171" t="s">
        <v>59</v>
      </c>
    </row>
    <row r="78" spans="1:9" ht="28.5" customHeight="1" x14ac:dyDescent="0.2">
      <c r="A78" s="156">
        <v>4</v>
      </c>
      <c r="B78" s="137">
        <v>9</v>
      </c>
      <c r="C78" s="137" t="s">
        <v>72</v>
      </c>
      <c r="D78" s="159" t="s">
        <v>6</v>
      </c>
      <c r="E78" s="159" t="s">
        <v>146</v>
      </c>
      <c r="F78" s="166">
        <v>2.8101851851851851E-3</v>
      </c>
      <c r="G78" s="157">
        <v>3</v>
      </c>
      <c r="H78" s="131"/>
      <c r="I78" s="171" t="s">
        <v>59</v>
      </c>
    </row>
    <row r="79" spans="1:9" ht="28.5" customHeight="1" x14ac:dyDescent="0.2">
      <c r="A79" s="156">
        <v>5</v>
      </c>
      <c r="B79" s="137">
        <v>9</v>
      </c>
      <c r="C79" s="137" t="s">
        <v>72</v>
      </c>
      <c r="D79" s="145" t="s">
        <v>124</v>
      </c>
      <c r="E79" s="159" t="s">
        <v>167</v>
      </c>
      <c r="F79" s="166">
        <v>2.8703703703703708E-3</v>
      </c>
      <c r="G79" s="157">
        <v>4</v>
      </c>
      <c r="H79" s="131"/>
      <c r="I79" s="171" t="s">
        <v>59</v>
      </c>
    </row>
    <row r="80" spans="1:9" ht="28.5" customHeight="1" x14ac:dyDescent="0.2">
      <c r="A80" s="156">
        <v>1</v>
      </c>
      <c r="B80" s="137">
        <v>9</v>
      </c>
      <c r="C80" s="137" t="s">
        <v>72</v>
      </c>
      <c r="D80" s="145" t="s">
        <v>4</v>
      </c>
      <c r="E80" s="159" t="s">
        <v>143</v>
      </c>
      <c r="F80" s="166">
        <v>3.1309027777777776E-3</v>
      </c>
      <c r="G80" s="157">
        <v>5</v>
      </c>
      <c r="H80" s="131"/>
      <c r="I80" s="171" t="s">
        <v>59</v>
      </c>
    </row>
    <row r="81" spans="1:9" ht="28.5" customHeight="1" x14ac:dyDescent="0.2">
      <c r="A81" s="156">
        <v>2</v>
      </c>
      <c r="B81" s="137">
        <v>9</v>
      </c>
      <c r="C81" s="137" t="s">
        <v>72</v>
      </c>
      <c r="D81" s="145" t="s">
        <v>3</v>
      </c>
      <c r="E81" s="159" t="s">
        <v>137</v>
      </c>
      <c r="F81" s="166">
        <v>3.8989583333333328E-3</v>
      </c>
      <c r="G81" s="157">
        <v>6</v>
      </c>
      <c r="H81" s="131"/>
      <c r="I81" s="171" t="s">
        <v>59</v>
      </c>
    </row>
    <row r="82" spans="1:9" ht="28.5" customHeight="1" x14ac:dyDescent="0.2">
      <c r="A82" s="156">
        <v>7</v>
      </c>
      <c r="B82" s="137">
        <v>9</v>
      </c>
      <c r="C82" s="137" t="s">
        <v>72</v>
      </c>
      <c r="D82" s="141"/>
      <c r="E82" s="159"/>
      <c r="F82" s="166"/>
      <c r="G82" s="157"/>
      <c r="H82" s="131"/>
      <c r="I82" s="171" t="s">
        <v>59</v>
      </c>
    </row>
    <row r="83" spans="1:9" s="131" customFormat="1" ht="15" customHeight="1" thickBot="1" x14ac:dyDescent="0.25">
      <c r="A83" s="148"/>
      <c r="E83" s="160"/>
      <c r="F83" s="167"/>
      <c r="G83" s="148"/>
      <c r="I83" s="152"/>
    </row>
    <row r="84" spans="1:9" s="131" customFormat="1" ht="15" customHeight="1" thickBot="1" x14ac:dyDescent="0.25">
      <c r="A84" s="153" t="s">
        <v>43</v>
      </c>
      <c r="B84" s="133" t="s">
        <v>40</v>
      </c>
      <c r="C84" s="142" t="s">
        <v>65</v>
      </c>
      <c r="D84" s="134" t="s">
        <v>41</v>
      </c>
      <c r="E84" s="154" t="s">
        <v>42</v>
      </c>
      <c r="F84" s="168" t="s">
        <v>52</v>
      </c>
      <c r="G84" s="155" t="s">
        <v>58</v>
      </c>
      <c r="I84" s="152"/>
    </row>
    <row r="85" spans="1:9" ht="42.75" customHeight="1" x14ac:dyDescent="0.2">
      <c r="A85" s="156">
        <v>3</v>
      </c>
      <c r="B85" s="137">
        <v>10</v>
      </c>
      <c r="C85" s="137" t="s">
        <v>8</v>
      </c>
      <c r="D85" s="145" t="s">
        <v>123</v>
      </c>
      <c r="E85" s="159" t="s">
        <v>168</v>
      </c>
      <c r="F85" s="166">
        <v>2.2583333333333331E-3</v>
      </c>
      <c r="G85" s="157">
        <v>1</v>
      </c>
      <c r="H85" s="131"/>
      <c r="I85" s="171" t="s">
        <v>60</v>
      </c>
    </row>
    <row r="86" spans="1:9" ht="42.75" customHeight="1" x14ac:dyDescent="0.2">
      <c r="A86" s="156">
        <v>4</v>
      </c>
      <c r="B86" s="137">
        <v>10</v>
      </c>
      <c r="C86" s="137" t="s">
        <v>8</v>
      </c>
      <c r="D86" s="141" t="s">
        <v>1</v>
      </c>
      <c r="E86" s="159" t="s">
        <v>159</v>
      </c>
      <c r="F86" s="166">
        <v>2.3231481481481484E-3</v>
      </c>
      <c r="G86" s="157">
        <v>2</v>
      </c>
      <c r="H86" s="131"/>
      <c r="I86" s="171" t="s">
        <v>60</v>
      </c>
    </row>
    <row r="87" spans="1:9" ht="42.75" customHeight="1" x14ac:dyDescent="0.2">
      <c r="A87" s="156">
        <v>2</v>
      </c>
      <c r="B87" s="137">
        <v>10</v>
      </c>
      <c r="C87" s="137" t="s">
        <v>8</v>
      </c>
      <c r="D87" s="141" t="s">
        <v>2</v>
      </c>
      <c r="E87" s="159" t="s">
        <v>185</v>
      </c>
      <c r="F87" s="166">
        <v>2.3872685185185186E-3</v>
      </c>
      <c r="G87" s="157">
        <v>3</v>
      </c>
      <c r="H87" s="131"/>
      <c r="I87" s="171" t="s">
        <v>60</v>
      </c>
    </row>
    <row r="88" spans="1:9" ht="42.75" customHeight="1" x14ac:dyDescent="0.2">
      <c r="A88" s="156">
        <v>6</v>
      </c>
      <c r="B88" s="137">
        <v>10</v>
      </c>
      <c r="C88" s="137" t="s">
        <v>8</v>
      </c>
      <c r="D88" s="145" t="s">
        <v>124</v>
      </c>
      <c r="E88" s="162" t="s">
        <v>169</v>
      </c>
      <c r="F88" s="166">
        <v>2.5584490740740741E-3</v>
      </c>
      <c r="G88" s="157">
        <v>4</v>
      </c>
      <c r="H88" s="131"/>
      <c r="I88" s="171" t="s">
        <v>60</v>
      </c>
    </row>
    <row r="89" spans="1:9" ht="42.75" customHeight="1" x14ac:dyDescent="0.2">
      <c r="A89" s="156">
        <v>5</v>
      </c>
      <c r="B89" s="137">
        <v>10</v>
      </c>
      <c r="C89" s="137" t="s">
        <v>8</v>
      </c>
      <c r="D89" s="145" t="s">
        <v>6</v>
      </c>
      <c r="E89" s="159" t="s">
        <v>151</v>
      </c>
      <c r="F89" s="166" t="s">
        <v>90</v>
      </c>
      <c r="G89" s="157"/>
      <c r="H89" s="131"/>
      <c r="I89" s="171" t="s">
        <v>60</v>
      </c>
    </row>
    <row r="90" spans="1:9" ht="29.25" customHeight="1" x14ac:dyDescent="0.2">
      <c r="A90" s="156">
        <v>1</v>
      </c>
      <c r="B90" s="137">
        <v>10</v>
      </c>
      <c r="C90" s="137" t="s">
        <v>8</v>
      </c>
      <c r="D90" s="141"/>
      <c r="E90" s="159"/>
      <c r="F90" s="166"/>
      <c r="G90" s="157"/>
      <c r="H90" s="131"/>
      <c r="I90" s="171" t="s">
        <v>60</v>
      </c>
    </row>
    <row r="91" spans="1:9" ht="29.25" customHeight="1" x14ac:dyDescent="0.2">
      <c r="A91" s="156">
        <v>7</v>
      </c>
      <c r="B91" s="137">
        <v>10</v>
      </c>
      <c r="C91" s="137" t="s">
        <v>8</v>
      </c>
      <c r="D91" s="141"/>
      <c r="E91" s="159"/>
      <c r="F91" s="166"/>
      <c r="G91" s="157"/>
      <c r="H91" s="131"/>
      <c r="I91" s="171" t="s">
        <v>60</v>
      </c>
    </row>
    <row r="92" spans="1:9" s="131" customFormat="1" ht="15" customHeight="1" thickBot="1" x14ac:dyDescent="0.25">
      <c r="A92" s="148"/>
      <c r="E92" s="160"/>
      <c r="F92" s="167"/>
      <c r="G92" s="148"/>
      <c r="I92" s="152"/>
    </row>
    <row r="93" spans="1:9" s="131" customFormat="1" ht="15" customHeight="1" thickBot="1" x14ac:dyDescent="0.25">
      <c r="A93" s="153" t="s">
        <v>43</v>
      </c>
      <c r="B93" s="133" t="s">
        <v>40</v>
      </c>
      <c r="C93" s="142" t="s">
        <v>66</v>
      </c>
      <c r="D93" s="134" t="s">
        <v>41</v>
      </c>
      <c r="E93" s="154" t="s">
        <v>42</v>
      </c>
      <c r="F93" s="168" t="s">
        <v>52</v>
      </c>
      <c r="G93" s="155" t="s">
        <v>58</v>
      </c>
      <c r="I93" s="152"/>
    </row>
    <row r="94" spans="1:9" ht="28.5" customHeight="1" x14ac:dyDescent="0.2">
      <c r="A94" s="156">
        <v>2</v>
      </c>
      <c r="B94" s="137">
        <v>11</v>
      </c>
      <c r="C94" s="137" t="s">
        <v>73</v>
      </c>
      <c r="D94" s="145" t="s">
        <v>1</v>
      </c>
      <c r="E94" s="162" t="s">
        <v>160</v>
      </c>
      <c r="F94" s="166">
        <v>2.6732638888888887E-3</v>
      </c>
      <c r="G94" s="157">
        <v>1</v>
      </c>
      <c r="H94" s="131"/>
      <c r="I94" s="171" t="s">
        <v>59</v>
      </c>
    </row>
    <row r="95" spans="1:9" ht="28.5" customHeight="1" x14ac:dyDescent="0.2">
      <c r="A95" s="156">
        <v>3</v>
      </c>
      <c r="B95" s="137">
        <v>11</v>
      </c>
      <c r="C95" s="137" t="s">
        <v>73</v>
      </c>
      <c r="D95" s="159" t="s">
        <v>5</v>
      </c>
      <c r="E95" s="159" t="s">
        <v>170</v>
      </c>
      <c r="F95" s="166">
        <v>2.8722222222222222E-3</v>
      </c>
      <c r="G95" s="157">
        <v>2</v>
      </c>
      <c r="H95" s="131"/>
      <c r="I95" s="171" t="s">
        <v>59</v>
      </c>
    </row>
    <row r="96" spans="1:9" ht="28.5" customHeight="1" x14ac:dyDescent="0.2">
      <c r="A96" s="156">
        <v>4</v>
      </c>
      <c r="B96" s="137">
        <v>11</v>
      </c>
      <c r="C96" s="137" t="s">
        <v>73</v>
      </c>
      <c r="D96" s="159" t="s">
        <v>6</v>
      </c>
      <c r="E96" s="159" t="s">
        <v>183</v>
      </c>
      <c r="F96" s="166">
        <v>3.1285879629629632E-3</v>
      </c>
      <c r="G96" s="157">
        <v>3</v>
      </c>
      <c r="H96" s="131"/>
      <c r="I96" s="171" t="s">
        <v>59</v>
      </c>
    </row>
    <row r="97" spans="1:9" ht="28.5" customHeight="1" x14ac:dyDescent="0.2">
      <c r="A97" s="156">
        <v>5</v>
      </c>
      <c r="B97" s="137">
        <v>11</v>
      </c>
      <c r="C97" s="137" t="s">
        <v>73</v>
      </c>
      <c r="D97" s="159" t="s">
        <v>4</v>
      </c>
      <c r="E97" s="159" t="s">
        <v>142</v>
      </c>
      <c r="F97" s="166" t="s">
        <v>90</v>
      </c>
      <c r="G97" s="157"/>
      <c r="H97" s="131"/>
      <c r="I97" s="171" t="s">
        <v>59</v>
      </c>
    </row>
    <row r="98" spans="1:9" ht="28.5" customHeight="1" x14ac:dyDescent="0.2">
      <c r="A98" s="156">
        <v>1</v>
      </c>
      <c r="B98" s="137">
        <v>11</v>
      </c>
      <c r="C98" s="137" t="s">
        <v>73</v>
      </c>
      <c r="D98" s="159"/>
      <c r="E98" s="162"/>
      <c r="F98" s="166"/>
      <c r="G98" s="157"/>
      <c r="H98" s="131"/>
      <c r="I98" s="171" t="s">
        <v>59</v>
      </c>
    </row>
    <row r="99" spans="1:9" ht="28.5" customHeight="1" x14ac:dyDescent="0.2">
      <c r="A99" s="156">
        <v>6</v>
      </c>
      <c r="B99" s="137">
        <v>11</v>
      </c>
      <c r="C99" s="137" t="s">
        <v>73</v>
      </c>
      <c r="D99" s="145"/>
      <c r="E99" s="159"/>
      <c r="F99" s="166"/>
      <c r="G99" s="157"/>
      <c r="H99" s="131"/>
      <c r="I99" s="171" t="s">
        <v>59</v>
      </c>
    </row>
    <row r="100" spans="1:9" ht="28.5" customHeight="1" x14ac:dyDescent="0.2">
      <c r="A100" s="156">
        <v>7</v>
      </c>
      <c r="B100" s="137">
        <v>11</v>
      </c>
      <c r="C100" s="137" t="s">
        <v>73</v>
      </c>
      <c r="D100" s="141"/>
      <c r="E100" s="159"/>
      <c r="F100" s="166"/>
      <c r="G100" s="157"/>
      <c r="H100" s="131"/>
      <c r="I100" s="171" t="s">
        <v>59</v>
      </c>
    </row>
    <row r="101" spans="1:9" s="131" customFormat="1" ht="15" customHeight="1" thickBot="1" x14ac:dyDescent="0.25">
      <c r="A101" s="148"/>
      <c r="E101" s="160"/>
      <c r="F101" s="167"/>
      <c r="G101" s="148"/>
      <c r="I101" s="152"/>
    </row>
    <row r="102" spans="1:9" s="131" customFormat="1" ht="15" customHeight="1" thickBot="1" x14ac:dyDescent="0.25">
      <c r="A102" s="153" t="s">
        <v>43</v>
      </c>
      <c r="B102" s="133" t="s">
        <v>40</v>
      </c>
      <c r="C102" s="142" t="s">
        <v>77</v>
      </c>
      <c r="D102" s="134" t="s">
        <v>41</v>
      </c>
      <c r="E102" s="154" t="s">
        <v>42</v>
      </c>
      <c r="F102" s="168" t="s">
        <v>52</v>
      </c>
      <c r="G102" s="155" t="s">
        <v>58</v>
      </c>
      <c r="I102" s="152"/>
    </row>
    <row r="103" spans="1:9" ht="57" customHeight="1" x14ac:dyDescent="0.2">
      <c r="A103" s="156">
        <v>2</v>
      </c>
      <c r="B103" s="137">
        <v>12</v>
      </c>
      <c r="C103" s="137" t="s">
        <v>9</v>
      </c>
      <c r="D103" s="145" t="s">
        <v>1</v>
      </c>
      <c r="E103" s="159" t="s">
        <v>190</v>
      </c>
      <c r="F103" s="166">
        <v>2.1543981481481479E-3</v>
      </c>
      <c r="G103" s="157">
        <v>1</v>
      </c>
      <c r="H103" s="131"/>
      <c r="I103" s="171" t="s">
        <v>60</v>
      </c>
    </row>
    <row r="104" spans="1:9" ht="43.5" customHeight="1" x14ac:dyDescent="0.2">
      <c r="A104" s="156">
        <v>5</v>
      </c>
      <c r="B104" s="137">
        <v>12</v>
      </c>
      <c r="C104" s="137" t="s">
        <v>9</v>
      </c>
      <c r="D104" s="145" t="s">
        <v>5</v>
      </c>
      <c r="E104" s="159" t="s">
        <v>171</v>
      </c>
      <c r="F104" s="166">
        <v>2.2131944444444443E-3</v>
      </c>
      <c r="G104" s="157">
        <v>2</v>
      </c>
      <c r="H104" s="131"/>
      <c r="I104" s="171" t="s">
        <v>60</v>
      </c>
    </row>
    <row r="105" spans="1:9" ht="43.5" customHeight="1" x14ac:dyDescent="0.2">
      <c r="A105" s="156">
        <v>4</v>
      </c>
      <c r="B105" s="137">
        <v>12</v>
      </c>
      <c r="C105" s="137" t="s">
        <v>9</v>
      </c>
      <c r="D105" s="145" t="s">
        <v>177</v>
      </c>
      <c r="E105" s="159" t="s">
        <v>175</v>
      </c>
      <c r="F105" s="166">
        <v>2.3326388888888889E-3</v>
      </c>
      <c r="G105" s="157">
        <v>3</v>
      </c>
      <c r="H105" s="131"/>
      <c r="I105" s="171" t="s">
        <v>60</v>
      </c>
    </row>
    <row r="106" spans="1:9" ht="43.5" customHeight="1" x14ac:dyDescent="0.2">
      <c r="A106" s="156">
        <v>3</v>
      </c>
      <c r="B106" s="137">
        <v>12</v>
      </c>
      <c r="C106" s="137" t="s">
        <v>9</v>
      </c>
      <c r="D106" s="145" t="s">
        <v>4</v>
      </c>
      <c r="E106" s="159" t="s">
        <v>144</v>
      </c>
      <c r="F106" s="166">
        <v>2.5826388888888887E-3</v>
      </c>
      <c r="G106" s="157">
        <v>4</v>
      </c>
      <c r="H106" s="131"/>
      <c r="I106" s="171" t="s">
        <v>60</v>
      </c>
    </row>
    <row r="107" spans="1:9" ht="43.5" customHeight="1" x14ac:dyDescent="0.2">
      <c r="A107" s="156">
        <v>6</v>
      </c>
      <c r="B107" s="137">
        <v>12</v>
      </c>
      <c r="C107" s="137" t="s">
        <v>9</v>
      </c>
      <c r="D107" s="145" t="s">
        <v>178</v>
      </c>
      <c r="E107" s="162" t="s">
        <v>176</v>
      </c>
      <c r="F107" s="166" t="s">
        <v>90</v>
      </c>
      <c r="G107" s="157"/>
      <c r="H107" s="131"/>
      <c r="I107" s="171" t="s">
        <v>60</v>
      </c>
    </row>
    <row r="108" spans="1:9" ht="30.75" customHeight="1" x14ac:dyDescent="0.2">
      <c r="A108" s="156">
        <v>1</v>
      </c>
      <c r="B108" s="137">
        <v>12</v>
      </c>
      <c r="C108" s="137" t="s">
        <v>9</v>
      </c>
      <c r="D108" s="159"/>
      <c r="E108" s="159"/>
      <c r="F108" s="166"/>
      <c r="G108" s="157"/>
      <c r="H108" s="131"/>
      <c r="I108" s="171" t="s">
        <v>60</v>
      </c>
    </row>
    <row r="109" spans="1:9" ht="29.25" customHeight="1" x14ac:dyDescent="0.2">
      <c r="A109" s="156">
        <v>7</v>
      </c>
      <c r="B109" s="137">
        <v>12</v>
      </c>
      <c r="C109" s="137" t="s">
        <v>9</v>
      </c>
      <c r="D109" s="141"/>
      <c r="E109" s="159"/>
      <c r="F109" s="166"/>
      <c r="G109" s="157"/>
      <c r="H109" s="131"/>
      <c r="I109" s="171" t="s">
        <v>60</v>
      </c>
    </row>
    <row r="110" spans="1:9" ht="14.25" x14ac:dyDescent="0.2">
      <c r="A110" s="148"/>
      <c r="B110" s="131"/>
      <c r="C110" s="131"/>
      <c r="D110" s="140"/>
      <c r="E110" s="158"/>
      <c r="F110" s="169"/>
      <c r="G110" s="131"/>
      <c r="H110" s="131"/>
    </row>
  </sheetData>
  <sortState ref="A103:O108">
    <sortCondition ref="F103:F108"/>
  </sortState>
  <mergeCells count="2">
    <mergeCell ref="A1:C1"/>
    <mergeCell ref="D1:G1"/>
  </mergeCells>
  <pageMargins left="0.70866141732283472" right="0.70866141732283472" top="0.74803149606299213" bottom="0.74803149606299213" header="0.31496062992125984" footer="0.31496062992125984"/>
  <pageSetup paperSize="9" scale="75" fitToHeight="4" orientation="portrait" verticalDpi="0" r:id="rId1"/>
  <rowBreaks count="3" manualBreakCount="3">
    <brk id="29" max="6" man="1"/>
    <brk id="56" max="6" man="1"/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pane xSplit="3" ySplit="1" topLeftCell="D2" activePane="bottomRight" state="frozen"/>
      <selection activeCell="G103" activeCellId="7" sqref="G40 G49 G58 G67 G76 G85 G94 G103"/>
      <selection pane="topRight" activeCell="G103" activeCellId="7" sqref="G40 G49 G58 G67 G76 G85 G94 G103"/>
      <selection pane="bottomLeft" activeCell="G103" activeCellId="7" sqref="G40 G49 G58 G67 G76 G85 G94 G103"/>
      <selection pane="bottomRight" activeCell="K8" sqref="K8"/>
    </sheetView>
  </sheetViews>
  <sheetFormatPr baseColWidth="10" defaultRowHeight="12.75" x14ac:dyDescent="0.2"/>
  <cols>
    <col min="1" max="1" width="7.7109375" style="148" customWidth="1"/>
    <col min="2" max="2" width="9.140625" style="148" customWidth="1"/>
    <col min="3" max="3" width="10" style="148" customWidth="1"/>
    <col min="4" max="4" width="13.7109375" style="148" customWidth="1"/>
    <col min="5" max="5" width="57.140625" style="150" customWidth="1"/>
    <col min="6" max="6" width="12.85546875" style="167" customWidth="1"/>
    <col min="7" max="7" width="6.85546875" style="148" customWidth="1"/>
    <col min="8" max="8" width="4.28515625" style="148" customWidth="1"/>
    <col min="9" max="9" width="11.42578125" style="152"/>
    <col min="10" max="16384" width="11.42578125" style="148"/>
  </cols>
  <sheetData>
    <row r="1" spans="1:9" ht="28.5" customHeight="1" x14ac:dyDescent="0.2">
      <c r="A1" s="181" t="s">
        <v>129</v>
      </c>
      <c r="B1" s="182"/>
      <c r="C1" s="183"/>
      <c r="D1" s="184" t="s">
        <v>172</v>
      </c>
      <c r="E1" s="185"/>
      <c r="F1" s="185"/>
      <c r="G1" s="186"/>
      <c r="I1" s="151"/>
    </row>
    <row r="2" spans="1:9" ht="15" customHeight="1" x14ac:dyDescent="0.2">
      <c r="E2" s="160"/>
    </row>
    <row r="3" spans="1:9" ht="45" customHeight="1" x14ac:dyDescent="0.2">
      <c r="A3" s="172">
        <v>6</v>
      </c>
      <c r="B3" s="173">
        <v>9</v>
      </c>
      <c r="C3" s="173" t="s">
        <v>72</v>
      </c>
      <c r="D3" s="174" t="s">
        <v>123</v>
      </c>
      <c r="E3" s="174" t="s">
        <v>166</v>
      </c>
      <c r="F3" s="175">
        <v>2.6334490740740741E-3</v>
      </c>
      <c r="G3" s="176">
        <v>1</v>
      </c>
      <c r="I3" s="171" t="s">
        <v>59</v>
      </c>
    </row>
    <row r="4" spans="1:9" ht="45" customHeight="1" x14ac:dyDescent="0.2">
      <c r="A4" s="172">
        <v>3</v>
      </c>
      <c r="B4" s="173">
        <v>3</v>
      </c>
      <c r="C4" s="173" t="s">
        <v>70</v>
      </c>
      <c r="D4" s="174" t="s">
        <v>123</v>
      </c>
      <c r="E4" s="177" t="s">
        <v>162</v>
      </c>
      <c r="F4" s="175">
        <v>2.6413194444444444E-3</v>
      </c>
      <c r="G4" s="176">
        <v>1</v>
      </c>
      <c r="I4" s="171" t="s">
        <v>59</v>
      </c>
    </row>
    <row r="5" spans="1:9" ht="45" customHeight="1" x14ac:dyDescent="0.2">
      <c r="A5" s="172">
        <v>3</v>
      </c>
      <c r="B5" s="173">
        <v>9</v>
      </c>
      <c r="C5" s="173" t="s">
        <v>72</v>
      </c>
      <c r="D5" s="174" t="s">
        <v>1</v>
      </c>
      <c r="E5" s="174" t="s">
        <v>158</v>
      </c>
      <c r="F5" s="175">
        <v>2.6655092592592594E-3</v>
      </c>
      <c r="G5" s="173">
        <v>2</v>
      </c>
      <c r="I5" s="171" t="s">
        <v>59</v>
      </c>
    </row>
    <row r="6" spans="1:9" ht="45" customHeight="1" x14ac:dyDescent="0.2">
      <c r="A6" s="172">
        <v>2</v>
      </c>
      <c r="B6" s="173">
        <v>11</v>
      </c>
      <c r="C6" s="173" t="s">
        <v>73</v>
      </c>
      <c r="D6" s="174" t="s">
        <v>1</v>
      </c>
      <c r="E6" s="177" t="s">
        <v>160</v>
      </c>
      <c r="F6" s="175">
        <v>2.6732638888888887E-3</v>
      </c>
      <c r="G6" s="176">
        <v>1</v>
      </c>
      <c r="I6" s="171" t="s">
        <v>59</v>
      </c>
    </row>
    <row r="7" spans="1:9" ht="45" customHeight="1" x14ac:dyDescent="0.2">
      <c r="A7" s="172">
        <v>6</v>
      </c>
      <c r="B7" s="173">
        <v>3</v>
      </c>
      <c r="C7" s="173" t="s">
        <v>70</v>
      </c>
      <c r="D7" s="174" t="s">
        <v>1</v>
      </c>
      <c r="E7" s="177" t="s">
        <v>154</v>
      </c>
      <c r="F7" s="175">
        <v>2.7005787037037037E-3</v>
      </c>
      <c r="G7" s="173">
        <v>2</v>
      </c>
      <c r="I7" s="171" t="s">
        <v>59</v>
      </c>
    </row>
    <row r="8" spans="1:9" ht="45" customHeight="1" x14ac:dyDescent="0.2">
      <c r="A8" s="172">
        <v>5</v>
      </c>
      <c r="B8" s="173">
        <v>6</v>
      </c>
      <c r="C8" s="173" t="s">
        <v>74</v>
      </c>
      <c r="D8" s="174" t="s">
        <v>5</v>
      </c>
      <c r="E8" s="174" t="s">
        <v>164</v>
      </c>
      <c r="F8" s="175">
        <v>2.7846064814814812E-3</v>
      </c>
      <c r="G8" s="176">
        <v>1</v>
      </c>
      <c r="I8" s="171" t="s">
        <v>59</v>
      </c>
    </row>
    <row r="9" spans="1:9" ht="45" customHeight="1" x14ac:dyDescent="0.2">
      <c r="A9" s="172">
        <v>4</v>
      </c>
      <c r="B9" s="173">
        <v>9</v>
      </c>
      <c r="C9" s="173" t="s">
        <v>72</v>
      </c>
      <c r="D9" s="174" t="s">
        <v>6</v>
      </c>
      <c r="E9" s="174" t="s">
        <v>146</v>
      </c>
      <c r="F9" s="175">
        <v>2.8101851851851851E-3</v>
      </c>
      <c r="G9" s="173">
        <v>3</v>
      </c>
      <c r="I9" s="171" t="s">
        <v>59</v>
      </c>
    </row>
    <row r="10" spans="1:9" ht="45" customHeight="1" x14ac:dyDescent="0.2">
      <c r="A10" s="172">
        <v>5</v>
      </c>
      <c r="B10" s="173">
        <v>3</v>
      </c>
      <c r="C10" s="173" t="s">
        <v>70</v>
      </c>
      <c r="D10" s="174" t="s">
        <v>124</v>
      </c>
      <c r="E10" s="174" t="s">
        <v>145</v>
      </c>
      <c r="F10" s="175">
        <v>2.8408564814814811E-3</v>
      </c>
      <c r="G10" s="173">
        <v>3</v>
      </c>
      <c r="I10" s="171" t="s">
        <v>59</v>
      </c>
    </row>
    <row r="11" spans="1:9" ht="45" customHeight="1" x14ac:dyDescent="0.2">
      <c r="A11" s="172">
        <v>5</v>
      </c>
      <c r="B11" s="173">
        <v>9</v>
      </c>
      <c r="C11" s="173" t="s">
        <v>72</v>
      </c>
      <c r="D11" s="174" t="s">
        <v>124</v>
      </c>
      <c r="E11" s="174" t="s">
        <v>167</v>
      </c>
      <c r="F11" s="175">
        <v>2.8703703703703708E-3</v>
      </c>
      <c r="G11" s="173">
        <v>4</v>
      </c>
      <c r="I11" s="171" t="s">
        <v>59</v>
      </c>
    </row>
    <row r="12" spans="1:9" ht="45" customHeight="1" x14ac:dyDescent="0.2">
      <c r="A12" s="172">
        <v>3</v>
      </c>
      <c r="B12" s="173">
        <v>11</v>
      </c>
      <c r="C12" s="173" t="s">
        <v>73</v>
      </c>
      <c r="D12" s="174" t="s">
        <v>5</v>
      </c>
      <c r="E12" s="174" t="s">
        <v>170</v>
      </c>
      <c r="F12" s="175">
        <v>2.8722222222222222E-3</v>
      </c>
      <c r="G12" s="173">
        <v>2</v>
      </c>
      <c r="I12" s="171" t="s">
        <v>59</v>
      </c>
    </row>
    <row r="13" spans="1:9" ht="45" customHeight="1" x14ac:dyDescent="0.2">
      <c r="A13" s="172">
        <v>4</v>
      </c>
      <c r="B13" s="173">
        <v>3</v>
      </c>
      <c r="C13" s="173" t="s">
        <v>70</v>
      </c>
      <c r="D13" s="174" t="s">
        <v>4</v>
      </c>
      <c r="E13" s="174" t="s">
        <v>141</v>
      </c>
      <c r="F13" s="175">
        <v>2.885648148148148E-3</v>
      </c>
      <c r="G13" s="173">
        <v>4</v>
      </c>
      <c r="I13" s="171" t="s">
        <v>59</v>
      </c>
    </row>
    <row r="14" spans="1:9" ht="45" customHeight="1" x14ac:dyDescent="0.2">
      <c r="A14" s="172">
        <v>3</v>
      </c>
      <c r="B14" s="173">
        <v>6</v>
      </c>
      <c r="C14" s="173" t="s">
        <v>74</v>
      </c>
      <c r="D14" s="174" t="s">
        <v>6</v>
      </c>
      <c r="E14" s="174" t="s">
        <v>174</v>
      </c>
      <c r="F14" s="175">
        <v>2.9105324074074073E-3</v>
      </c>
      <c r="G14" s="173">
        <v>2</v>
      </c>
      <c r="I14" s="171" t="s">
        <v>59</v>
      </c>
    </row>
    <row r="15" spans="1:9" ht="45" customHeight="1" x14ac:dyDescent="0.2">
      <c r="A15" s="172">
        <v>2</v>
      </c>
      <c r="B15" s="173">
        <v>3</v>
      </c>
      <c r="C15" s="173" t="s">
        <v>70</v>
      </c>
      <c r="D15" s="174" t="s">
        <v>6</v>
      </c>
      <c r="E15" s="174" t="s">
        <v>146</v>
      </c>
      <c r="F15" s="175">
        <v>2.9224537037037036E-3</v>
      </c>
      <c r="G15" s="173">
        <v>5</v>
      </c>
      <c r="I15" s="171" t="s">
        <v>59</v>
      </c>
    </row>
    <row r="16" spans="1:9" ht="45" customHeight="1" x14ac:dyDescent="0.2">
      <c r="A16" s="172">
        <v>1</v>
      </c>
      <c r="B16" s="173">
        <v>2</v>
      </c>
      <c r="C16" s="173" t="s">
        <v>71</v>
      </c>
      <c r="D16" s="174" t="s">
        <v>1</v>
      </c>
      <c r="E16" s="174" t="s">
        <v>153</v>
      </c>
      <c r="F16" s="175">
        <v>2.9342592592592593E-3</v>
      </c>
      <c r="G16" s="176">
        <v>1</v>
      </c>
      <c r="I16" s="171" t="s">
        <v>59</v>
      </c>
    </row>
    <row r="17" spans="1:9" ht="45" customHeight="1" x14ac:dyDescent="0.2">
      <c r="A17" s="172">
        <v>4</v>
      </c>
      <c r="B17" s="173">
        <v>6</v>
      </c>
      <c r="C17" s="173" t="s">
        <v>74</v>
      </c>
      <c r="D17" s="174" t="s">
        <v>3</v>
      </c>
      <c r="E17" s="174" t="s">
        <v>135</v>
      </c>
      <c r="F17" s="175">
        <v>3.0847222222222226E-3</v>
      </c>
      <c r="G17" s="173">
        <v>3</v>
      </c>
      <c r="I17" s="171" t="s">
        <v>59</v>
      </c>
    </row>
    <row r="18" spans="1:9" ht="45" customHeight="1" x14ac:dyDescent="0.2">
      <c r="A18" s="172">
        <v>4</v>
      </c>
      <c r="B18" s="173">
        <v>2</v>
      </c>
      <c r="C18" s="173" t="s">
        <v>71</v>
      </c>
      <c r="D18" s="174" t="s">
        <v>123</v>
      </c>
      <c r="E18" s="174" t="s">
        <v>161</v>
      </c>
      <c r="F18" s="175">
        <v>3.1079861111111113E-3</v>
      </c>
      <c r="G18" s="173">
        <v>2</v>
      </c>
      <c r="I18" s="171" t="s">
        <v>59</v>
      </c>
    </row>
    <row r="19" spans="1:9" ht="45" customHeight="1" x14ac:dyDescent="0.2">
      <c r="A19" s="172">
        <v>4</v>
      </c>
      <c r="B19" s="173">
        <v>11</v>
      </c>
      <c r="C19" s="173" t="s">
        <v>73</v>
      </c>
      <c r="D19" s="174" t="s">
        <v>6</v>
      </c>
      <c r="E19" s="174" t="s">
        <v>183</v>
      </c>
      <c r="F19" s="175">
        <v>3.1285879629629632E-3</v>
      </c>
      <c r="G19" s="173">
        <v>3</v>
      </c>
      <c r="I19" s="171" t="s">
        <v>59</v>
      </c>
    </row>
    <row r="20" spans="1:9" ht="45" customHeight="1" x14ac:dyDescent="0.2">
      <c r="A20" s="172">
        <v>1</v>
      </c>
      <c r="B20" s="173">
        <v>9</v>
      </c>
      <c r="C20" s="173" t="s">
        <v>72</v>
      </c>
      <c r="D20" s="174" t="s">
        <v>4</v>
      </c>
      <c r="E20" s="174" t="s">
        <v>143</v>
      </c>
      <c r="F20" s="175">
        <v>3.1309027777777776E-3</v>
      </c>
      <c r="G20" s="173">
        <v>5</v>
      </c>
      <c r="I20" s="171" t="s">
        <v>59</v>
      </c>
    </row>
    <row r="21" spans="1:9" ht="45" customHeight="1" x14ac:dyDescent="0.2">
      <c r="A21" s="172">
        <v>2</v>
      </c>
      <c r="B21" s="173">
        <v>6</v>
      </c>
      <c r="C21" s="173" t="s">
        <v>74</v>
      </c>
      <c r="D21" s="174" t="s">
        <v>1</v>
      </c>
      <c r="E21" s="174" t="s">
        <v>188</v>
      </c>
      <c r="F21" s="175">
        <v>3.2289351851851854E-3</v>
      </c>
      <c r="G21" s="173">
        <v>4</v>
      </c>
      <c r="I21" s="171" t="s">
        <v>59</v>
      </c>
    </row>
    <row r="22" spans="1:9" ht="45" customHeight="1" x14ac:dyDescent="0.2">
      <c r="A22" s="172">
        <v>5</v>
      </c>
      <c r="B22" s="173">
        <v>2</v>
      </c>
      <c r="C22" s="173" t="s">
        <v>71</v>
      </c>
      <c r="D22" s="174" t="s">
        <v>2</v>
      </c>
      <c r="E22" s="174" t="s">
        <v>132</v>
      </c>
      <c r="F22" s="175">
        <v>3.3622685185185183E-3</v>
      </c>
      <c r="G22" s="173">
        <v>3</v>
      </c>
      <c r="I22" s="171" t="s">
        <v>59</v>
      </c>
    </row>
    <row r="23" spans="1:9" ht="45" customHeight="1" x14ac:dyDescent="0.2">
      <c r="A23" s="172">
        <v>6</v>
      </c>
      <c r="B23" s="173">
        <v>2</v>
      </c>
      <c r="C23" s="173" t="s">
        <v>71</v>
      </c>
      <c r="D23" s="174" t="s">
        <v>4</v>
      </c>
      <c r="E23" s="174" t="s">
        <v>140</v>
      </c>
      <c r="F23" s="175">
        <v>3.4157407407407405E-3</v>
      </c>
      <c r="G23" s="173">
        <v>4</v>
      </c>
      <c r="I23" s="171" t="s">
        <v>59</v>
      </c>
    </row>
    <row r="24" spans="1:9" ht="45" customHeight="1" x14ac:dyDescent="0.2">
      <c r="A24" s="172">
        <v>6</v>
      </c>
      <c r="B24" s="173">
        <v>5</v>
      </c>
      <c r="C24" s="173" t="s">
        <v>55</v>
      </c>
      <c r="D24" s="174" t="s">
        <v>5</v>
      </c>
      <c r="E24" s="174" t="s">
        <v>193</v>
      </c>
      <c r="F24" s="175">
        <v>3.4450231481481484E-3</v>
      </c>
      <c r="G24" s="176">
        <v>1</v>
      </c>
      <c r="I24" s="171" t="s">
        <v>59</v>
      </c>
    </row>
    <row r="25" spans="1:9" ht="45" customHeight="1" x14ac:dyDescent="0.2">
      <c r="A25" s="172">
        <v>3</v>
      </c>
      <c r="B25" s="173">
        <v>5</v>
      </c>
      <c r="C25" s="173" t="s">
        <v>54</v>
      </c>
      <c r="D25" s="174" t="s">
        <v>1</v>
      </c>
      <c r="E25" s="174" t="s">
        <v>156</v>
      </c>
      <c r="F25" s="175">
        <v>3.5703703703703709E-3</v>
      </c>
      <c r="G25" s="173">
        <v>2</v>
      </c>
      <c r="I25" s="171" t="s">
        <v>59</v>
      </c>
    </row>
    <row r="26" spans="1:9" ht="45" customHeight="1" x14ac:dyDescent="0.2">
      <c r="A26" s="172">
        <v>5</v>
      </c>
      <c r="B26" s="173">
        <v>5</v>
      </c>
      <c r="C26" s="173" t="s">
        <v>55</v>
      </c>
      <c r="D26" s="174" t="s">
        <v>6</v>
      </c>
      <c r="E26" s="174" t="s">
        <v>148</v>
      </c>
      <c r="F26" s="175">
        <v>3.6087962962962961E-3</v>
      </c>
      <c r="G26" s="173">
        <v>3</v>
      </c>
      <c r="H26" s="143"/>
      <c r="I26" s="171" t="s">
        <v>59</v>
      </c>
    </row>
    <row r="27" spans="1:9" ht="45" customHeight="1" x14ac:dyDescent="0.2">
      <c r="A27" s="172">
        <v>3</v>
      </c>
      <c r="B27" s="173">
        <v>2</v>
      </c>
      <c r="C27" s="173" t="s">
        <v>71</v>
      </c>
      <c r="D27" s="174" t="s">
        <v>6</v>
      </c>
      <c r="E27" s="174" t="s">
        <v>173</v>
      </c>
      <c r="F27" s="175">
        <v>3.7677083333333334E-3</v>
      </c>
      <c r="G27" s="173">
        <v>5</v>
      </c>
      <c r="I27" s="171" t="s">
        <v>59</v>
      </c>
    </row>
    <row r="28" spans="1:9" ht="45" customHeight="1" x14ac:dyDescent="0.2">
      <c r="A28" s="172">
        <v>2</v>
      </c>
      <c r="B28" s="173">
        <v>2</v>
      </c>
      <c r="C28" s="177" t="s">
        <v>181</v>
      </c>
      <c r="D28" s="174" t="s">
        <v>124</v>
      </c>
      <c r="E28" s="174" t="s">
        <v>195</v>
      </c>
      <c r="F28" s="175">
        <v>3.8024305555555559E-3</v>
      </c>
      <c r="G28" s="173" t="s">
        <v>196</v>
      </c>
      <c r="I28" s="171" t="s">
        <v>59</v>
      </c>
    </row>
    <row r="29" spans="1:9" ht="45" customHeight="1" x14ac:dyDescent="0.2">
      <c r="A29" s="172">
        <v>4</v>
      </c>
      <c r="B29" s="173">
        <v>5</v>
      </c>
      <c r="C29" s="173" t="s">
        <v>55</v>
      </c>
      <c r="D29" s="174" t="s">
        <v>3</v>
      </c>
      <c r="E29" s="174" t="s">
        <v>133</v>
      </c>
      <c r="F29" s="175">
        <v>3.8631944444444438E-3</v>
      </c>
      <c r="G29" s="173">
        <v>4</v>
      </c>
      <c r="I29" s="171" t="s">
        <v>59</v>
      </c>
    </row>
    <row r="30" spans="1:9" ht="45" customHeight="1" x14ac:dyDescent="0.2">
      <c r="A30" s="172">
        <v>2</v>
      </c>
      <c r="B30" s="173">
        <v>9</v>
      </c>
      <c r="C30" s="173" t="s">
        <v>72</v>
      </c>
      <c r="D30" s="174" t="s">
        <v>3</v>
      </c>
      <c r="E30" s="174" t="s">
        <v>137</v>
      </c>
      <c r="F30" s="175">
        <v>3.8989583333333328E-3</v>
      </c>
      <c r="G30" s="173">
        <v>6</v>
      </c>
      <c r="I30" s="171" t="s">
        <v>59</v>
      </c>
    </row>
  </sheetData>
  <mergeCells count="2">
    <mergeCell ref="A1:C1"/>
    <mergeCell ref="D1:G1"/>
  </mergeCells>
  <pageMargins left="0.70866141732283472" right="0.70866141732283472" top="0.74803149606299213" bottom="0.74803149606299213" header="0.31496062992125984" footer="0.31496062992125984"/>
  <pageSetup paperSize="9" scale="75" fitToHeight="4" orientation="portrait" verticalDpi="0" r:id="rId1"/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pane xSplit="3" ySplit="1" topLeftCell="D14" activePane="bottomRight" state="frozen"/>
      <selection activeCell="G103" activeCellId="7" sqref="G40 G49 G58 G67 G76 G85 G94 G103"/>
      <selection pane="topRight" activeCell="G103" activeCellId="7" sqref="G40 G49 G58 G67 G76 G85 G94 G103"/>
      <selection pane="bottomLeft" activeCell="G103" activeCellId="7" sqref="G40 G49 G58 G67 G76 G85 G94 G103"/>
      <selection pane="bottomRight" activeCell="F19" sqref="F19"/>
    </sheetView>
  </sheetViews>
  <sheetFormatPr baseColWidth="10" defaultRowHeight="12.75" x14ac:dyDescent="0.2"/>
  <cols>
    <col min="1" max="1" width="7.7109375" style="148" customWidth="1"/>
    <col min="2" max="2" width="9.140625" style="148" customWidth="1"/>
    <col min="3" max="3" width="10" style="148" customWidth="1"/>
    <col min="4" max="4" width="13.7109375" style="148" customWidth="1"/>
    <col min="5" max="5" width="57.140625" style="150" customWidth="1"/>
    <col min="6" max="6" width="12.85546875" style="167" customWidth="1"/>
    <col min="7" max="7" width="6.85546875" style="148" customWidth="1"/>
    <col min="8" max="8" width="4.28515625" style="148" customWidth="1"/>
    <col min="9" max="9" width="11.42578125" style="152"/>
    <col min="10" max="16384" width="11.42578125" style="148"/>
  </cols>
  <sheetData>
    <row r="1" spans="1:9" ht="28.5" customHeight="1" x14ac:dyDescent="0.2">
      <c r="A1" s="181" t="s">
        <v>129</v>
      </c>
      <c r="B1" s="182"/>
      <c r="C1" s="183"/>
      <c r="D1" s="184" t="s">
        <v>172</v>
      </c>
      <c r="E1" s="185"/>
      <c r="F1" s="185"/>
      <c r="G1" s="186"/>
      <c r="I1" s="151"/>
    </row>
    <row r="2" spans="1:9" ht="15" customHeight="1" x14ac:dyDescent="0.2">
      <c r="E2" s="160"/>
    </row>
    <row r="3" spans="1:9" ht="45" customHeight="1" x14ac:dyDescent="0.2">
      <c r="A3" s="172">
        <v>2</v>
      </c>
      <c r="B3" s="173">
        <v>12</v>
      </c>
      <c r="C3" s="173" t="s">
        <v>9</v>
      </c>
      <c r="D3" s="174" t="s">
        <v>1</v>
      </c>
      <c r="E3" s="174" t="s">
        <v>190</v>
      </c>
      <c r="F3" s="175">
        <v>2.1543981481481479E-3</v>
      </c>
      <c r="G3" s="176">
        <v>1</v>
      </c>
      <c r="I3" s="171" t="s">
        <v>60</v>
      </c>
    </row>
    <row r="4" spans="1:9" ht="45" customHeight="1" x14ac:dyDescent="0.2">
      <c r="A4" s="172">
        <v>5</v>
      </c>
      <c r="B4" s="173">
        <v>12</v>
      </c>
      <c r="C4" s="173" t="s">
        <v>9</v>
      </c>
      <c r="D4" s="174" t="s">
        <v>5</v>
      </c>
      <c r="E4" s="174" t="s">
        <v>171</v>
      </c>
      <c r="F4" s="175">
        <v>2.2131944444444443E-3</v>
      </c>
      <c r="G4" s="173">
        <v>2</v>
      </c>
      <c r="I4" s="171" t="s">
        <v>60</v>
      </c>
    </row>
    <row r="5" spans="1:9" ht="45" customHeight="1" x14ac:dyDescent="0.2">
      <c r="A5" s="172">
        <v>4</v>
      </c>
      <c r="B5" s="173">
        <v>4</v>
      </c>
      <c r="C5" s="173" t="s">
        <v>120</v>
      </c>
      <c r="D5" s="174" t="s">
        <v>5</v>
      </c>
      <c r="E5" s="174" t="s">
        <v>163</v>
      </c>
      <c r="F5" s="175">
        <v>2.2197916666666664E-3</v>
      </c>
      <c r="G5" s="176">
        <v>1</v>
      </c>
      <c r="I5" s="171" t="s">
        <v>60</v>
      </c>
    </row>
    <row r="6" spans="1:9" ht="45" customHeight="1" x14ac:dyDescent="0.2">
      <c r="A6" s="172">
        <v>3</v>
      </c>
      <c r="B6" s="173">
        <v>7</v>
      </c>
      <c r="C6" s="173" t="s">
        <v>7</v>
      </c>
      <c r="D6" s="174" t="s">
        <v>1</v>
      </c>
      <c r="E6" s="174" t="s">
        <v>191</v>
      </c>
      <c r="F6" s="175">
        <v>2.2478009259259261E-3</v>
      </c>
      <c r="G6" s="176">
        <v>1</v>
      </c>
      <c r="I6" s="171" t="s">
        <v>60</v>
      </c>
    </row>
    <row r="7" spans="1:9" ht="45" customHeight="1" x14ac:dyDescent="0.2">
      <c r="A7" s="172">
        <v>2</v>
      </c>
      <c r="B7" s="173">
        <v>4</v>
      </c>
      <c r="C7" s="173" t="s">
        <v>120</v>
      </c>
      <c r="D7" s="174" t="s">
        <v>6</v>
      </c>
      <c r="E7" s="174" t="s">
        <v>147</v>
      </c>
      <c r="F7" s="175">
        <v>2.2515046296296298E-3</v>
      </c>
      <c r="G7" s="173">
        <v>2</v>
      </c>
      <c r="I7" s="171" t="s">
        <v>60</v>
      </c>
    </row>
    <row r="8" spans="1:9" ht="45" customHeight="1" x14ac:dyDescent="0.2">
      <c r="A8" s="172">
        <v>3</v>
      </c>
      <c r="B8" s="173">
        <v>10</v>
      </c>
      <c r="C8" s="173" t="s">
        <v>8</v>
      </c>
      <c r="D8" s="174" t="s">
        <v>123</v>
      </c>
      <c r="E8" s="174" t="s">
        <v>168</v>
      </c>
      <c r="F8" s="175">
        <v>2.2583333333333331E-3</v>
      </c>
      <c r="G8" s="176">
        <v>1</v>
      </c>
      <c r="I8" s="171" t="s">
        <v>60</v>
      </c>
    </row>
    <row r="9" spans="1:9" ht="45" customHeight="1" x14ac:dyDescent="0.2">
      <c r="A9" s="172">
        <v>4</v>
      </c>
      <c r="B9" s="173">
        <v>7</v>
      </c>
      <c r="C9" s="173" t="s">
        <v>7</v>
      </c>
      <c r="D9" s="174" t="s">
        <v>6</v>
      </c>
      <c r="E9" s="174" t="s">
        <v>149</v>
      </c>
      <c r="F9" s="175">
        <v>2.263773148148148E-3</v>
      </c>
      <c r="G9" s="173">
        <v>2</v>
      </c>
      <c r="I9" s="171" t="s">
        <v>60</v>
      </c>
    </row>
    <row r="10" spans="1:9" ht="45" customHeight="1" x14ac:dyDescent="0.2">
      <c r="A10" s="172">
        <v>2</v>
      </c>
      <c r="B10" s="173">
        <v>7</v>
      </c>
      <c r="C10" s="173" t="s">
        <v>7</v>
      </c>
      <c r="D10" s="174" t="s">
        <v>5</v>
      </c>
      <c r="E10" s="174" t="s">
        <v>165</v>
      </c>
      <c r="F10" s="175">
        <v>2.2849537037037035E-3</v>
      </c>
      <c r="G10" s="173">
        <v>3</v>
      </c>
      <c r="I10" s="171" t="s">
        <v>60</v>
      </c>
    </row>
    <row r="11" spans="1:9" ht="45" customHeight="1" x14ac:dyDescent="0.2">
      <c r="A11" s="172">
        <v>4</v>
      </c>
      <c r="B11" s="173">
        <v>10</v>
      </c>
      <c r="C11" s="173" t="s">
        <v>8</v>
      </c>
      <c r="D11" s="174" t="s">
        <v>1</v>
      </c>
      <c r="E11" s="174" t="s">
        <v>159</v>
      </c>
      <c r="F11" s="175">
        <v>2.3231481481481484E-3</v>
      </c>
      <c r="G11" s="173">
        <v>2</v>
      </c>
      <c r="I11" s="171" t="s">
        <v>60</v>
      </c>
    </row>
    <row r="12" spans="1:9" ht="45" customHeight="1" x14ac:dyDescent="0.2">
      <c r="A12" s="172">
        <v>4</v>
      </c>
      <c r="B12" s="173">
        <v>12</v>
      </c>
      <c r="C12" s="173" t="s">
        <v>9</v>
      </c>
      <c r="D12" s="174" t="s">
        <v>177</v>
      </c>
      <c r="E12" s="174" t="s">
        <v>175</v>
      </c>
      <c r="F12" s="175">
        <v>2.3326388888888889E-3</v>
      </c>
      <c r="G12" s="173">
        <v>3</v>
      </c>
      <c r="I12" s="171" t="s">
        <v>60</v>
      </c>
    </row>
    <row r="13" spans="1:9" ht="45" customHeight="1" x14ac:dyDescent="0.2">
      <c r="A13" s="172">
        <v>3</v>
      </c>
      <c r="B13" s="173">
        <v>4</v>
      </c>
      <c r="C13" s="173" t="s">
        <v>120</v>
      </c>
      <c r="D13" s="174" t="s">
        <v>1</v>
      </c>
      <c r="E13" s="174" t="s">
        <v>155</v>
      </c>
      <c r="F13" s="175">
        <v>2.3784722222222224E-3</v>
      </c>
      <c r="G13" s="173">
        <v>3</v>
      </c>
      <c r="I13" s="171" t="s">
        <v>60</v>
      </c>
    </row>
    <row r="14" spans="1:9" ht="45" customHeight="1" x14ac:dyDescent="0.2">
      <c r="A14" s="172">
        <v>2</v>
      </c>
      <c r="B14" s="173">
        <v>10</v>
      </c>
      <c r="C14" s="173" t="s">
        <v>8</v>
      </c>
      <c r="D14" s="174" t="s">
        <v>2</v>
      </c>
      <c r="E14" s="174" t="s">
        <v>185</v>
      </c>
      <c r="F14" s="175">
        <v>2.3872685185185186E-3</v>
      </c>
      <c r="G14" s="173">
        <v>3</v>
      </c>
      <c r="I14" s="171" t="s">
        <v>60</v>
      </c>
    </row>
    <row r="15" spans="1:9" ht="45" customHeight="1" x14ac:dyDescent="0.2">
      <c r="A15" s="172">
        <v>6</v>
      </c>
      <c r="B15" s="173">
        <v>10</v>
      </c>
      <c r="C15" s="173" t="s">
        <v>8</v>
      </c>
      <c r="D15" s="174" t="s">
        <v>124</v>
      </c>
      <c r="E15" s="177" t="s">
        <v>169</v>
      </c>
      <c r="F15" s="175">
        <v>2.5584490740740741E-3</v>
      </c>
      <c r="G15" s="173">
        <v>4</v>
      </c>
      <c r="I15" s="171" t="s">
        <v>60</v>
      </c>
    </row>
    <row r="16" spans="1:9" ht="45" customHeight="1" x14ac:dyDescent="0.2">
      <c r="A16" s="172">
        <v>3</v>
      </c>
      <c r="B16" s="173">
        <v>12</v>
      </c>
      <c r="C16" s="173" t="s">
        <v>9</v>
      </c>
      <c r="D16" s="174" t="s">
        <v>4</v>
      </c>
      <c r="E16" s="174" t="s">
        <v>144</v>
      </c>
      <c r="F16" s="175">
        <v>2.5826388888888887E-3</v>
      </c>
      <c r="G16" s="173">
        <v>4</v>
      </c>
      <c r="I16" s="171" t="s">
        <v>60</v>
      </c>
    </row>
    <row r="17" spans="1:9" ht="45" customHeight="1" x14ac:dyDescent="0.2">
      <c r="A17" s="172">
        <v>5</v>
      </c>
      <c r="B17" s="173">
        <v>1</v>
      </c>
      <c r="C17" s="173" t="s">
        <v>17</v>
      </c>
      <c r="D17" s="174" t="s">
        <v>1</v>
      </c>
      <c r="E17" s="174" t="s">
        <v>152</v>
      </c>
      <c r="F17" s="175">
        <v>2.7130787037037037E-3</v>
      </c>
      <c r="G17" s="176">
        <v>1</v>
      </c>
      <c r="I17" s="171" t="s">
        <v>60</v>
      </c>
    </row>
    <row r="18" spans="1:9" ht="45" customHeight="1" x14ac:dyDescent="0.2">
      <c r="A18" s="172">
        <v>5</v>
      </c>
      <c r="B18" s="173">
        <v>8</v>
      </c>
      <c r="C18" s="173" t="s">
        <v>54</v>
      </c>
      <c r="D18" s="174" t="s">
        <v>127</v>
      </c>
      <c r="E18" s="174" t="s">
        <v>138</v>
      </c>
      <c r="F18" s="175">
        <v>2.7937499999999998E-3</v>
      </c>
      <c r="G18" s="176">
        <v>1</v>
      </c>
      <c r="I18" s="171" t="s">
        <v>60</v>
      </c>
    </row>
    <row r="19" spans="1:9" ht="45" customHeight="1" x14ac:dyDescent="0.2">
      <c r="A19" s="172">
        <v>5</v>
      </c>
      <c r="B19" s="173">
        <v>7</v>
      </c>
      <c r="C19" s="173" t="s">
        <v>7</v>
      </c>
      <c r="D19" s="174" t="s">
        <v>4</v>
      </c>
      <c r="E19" s="174" t="s">
        <v>186</v>
      </c>
      <c r="F19" s="175">
        <v>2.8216435185185185E-3</v>
      </c>
      <c r="G19" s="173">
        <v>4</v>
      </c>
      <c r="I19" s="171" t="s">
        <v>60</v>
      </c>
    </row>
    <row r="20" spans="1:9" ht="45" customHeight="1" x14ac:dyDescent="0.2">
      <c r="A20" s="172">
        <v>7</v>
      </c>
      <c r="B20" s="173">
        <v>8</v>
      </c>
      <c r="C20" s="173" t="s">
        <v>54</v>
      </c>
      <c r="D20" s="174" t="s">
        <v>6</v>
      </c>
      <c r="E20" s="174" t="s">
        <v>150</v>
      </c>
      <c r="F20" s="175">
        <v>2.8427083333333329E-3</v>
      </c>
      <c r="G20" s="173">
        <v>2</v>
      </c>
      <c r="I20" s="171" t="s">
        <v>60</v>
      </c>
    </row>
    <row r="21" spans="1:9" ht="45" customHeight="1" x14ac:dyDescent="0.2">
      <c r="A21" s="172">
        <v>6</v>
      </c>
      <c r="B21" s="173">
        <v>8</v>
      </c>
      <c r="C21" s="173" t="s">
        <v>54</v>
      </c>
      <c r="D21" s="174" t="s">
        <v>125</v>
      </c>
      <c r="E21" s="174" t="s">
        <v>157</v>
      </c>
      <c r="F21" s="175">
        <v>2.8681712962962962E-3</v>
      </c>
      <c r="G21" s="173">
        <v>3</v>
      </c>
      <c r="I21" s="171" t="s">
        <v>60</v>
      </c>
    </row>
    <row r="22" spans="1:9" ht="45" customHeight="1" x14ac:dyDescent="0.2">
      <c r="A22" s="172">
        <v>2</v>
      </c>
      <c r="B22" s="173">
        <v>1</v>
      </c>
      <c r="C22" s="173" t="s">
        <v>17</v>
      </c>
      <c r="D22" s="174" t="s">
        <v>2</v>
      </c>
      <c r="E22" s="177" t="s">
        <v>184</v>
      </c>
      <c r="F22" s="175">
        <v>2.8844907407407413E-3</v>
      </c>
      <c r="G22" s="173">
        <v>2</v>
      </c>
      <c r="I22" s="171" t="s">
        <v>60</v>
      </c>
    </row>
    <row r="23" spans="1:9" ht="45" customHeight="1" x14ac:dyDescent="0.2">
      <c r="A23" s="172">
        <v>3</v>
      </c>
      <c r="B23" s="173">
        <v>1</v>
      </c>
      <c r="C23" s="173" t="s">
        <v>17</v>
      </c>
      <c r="D23" s="174" t="s">
        <v>4</v>
      </c>
      <c r="E23" s="174" t="s">
        <v>139</v>
      </c>
      <c r="F23" s="175">
        <v>2.9789351851851852E-3</v>
      </c>
      <c r="G23" s="173">
        <v>3</v>
      </c>
      <c r="I23" s="171" t="s">
        <v>60</v>
      </c>
    </row>
    <row r="24" spans="1:9" ht="45" customHeight="1" x14ac:dyDescent="0.2">
      <c r="A24" s="172">
        <v>4</v>
      </c>
      <c r="B24" s="173">
        <v>1</v>
      </c>
      <c r="C24" s="173" t="s">
        <v>17</v>
      </c>
      <c r="D24" s="174" t="s">
        <v>6</v>
      </c>
      <c r="E24" s="174" t="s">
        <v>182</v>
      </c>
      <c r="F24" s="175">
        <v>3.025694444444445E-3</v>
      </c>
      <c r="G24" s="173">
        <v>4</v>
      </c>
      <c r="I24" s="171" t="s">
        <v>60</v>
      </c>
    </row>
    <row r="25" spans="1:9" ht="45" customHeight="1" x14ac:dyDescent="0.2">
      <c r="A25" s="172">
        <v>4</v>
      </c>
      <c r="B25" s="173">
        <v>8</v>
      </c>
      <c r="C25" s="173" t="s">
        <v>54</v>
      </c>
      <c r="D25" s="174" t="s">
        <v>5</v>
      </c>
      <c r="E25" s="174" t="s">
        <v>194</v>
      </c>
      <c r="F25" s="175">
        <v>3.1981481481481479E-3</v>
      </c>
      <c r="G25" s="173">
        <v>4</v>
      </c>
      <c r="I25" s="171" t="s">
        <v>60</v>
      </c>
    </row>
    <row r="26" spans="1:9" ht="45" customHeight="1" x14ac:dyDescent="0.2">
      <c r="A26" s="172">
        <v>1</v>
      </c>
      <c r="B26" s="173">
        <v>8</v>
      </c>
      <c r="C26" s="173" t="s">
        <v>54</v>
      </c>
      <c r="D26" s="174" t="s">
        <v>126</v>
      </c>
      <c r="E26" s="177" t="s">
        <v>189</v>
      </c>
      <c r="F26" s="175">
        <v>3.3321759259259264E-3</v>
      </c>
      <c r="G26" s="173">
        <v>5</v>
      </c>
      <c r="I26" s="171" t="s">
        <v>60</v>
      </c>
    </row>
    <row r="27" spans="1:9" ht="45" customHeight="1" x14ac:dyDescent="0.2">
      <c r="A27" s="172">
        <v>3</v>
      </c>
      <c r="B27" s="173">
        <v>8</v>
      </c>
      <c r="C27" s="173" t="s">
        <v>54</v>
      </c>
      <c r="D27" s="174" t="s">
        <v>128</v>
      </c>
      <c r="E27" s="174" t="s">
        <v>136</v>
      </c>
      <c r="F27" s="175">
        <v>3.4511574074074076E-3</v>
      </c>
      <c r="G27" s="173">
        <v>6</v>
      </c>
      <c r="I27" s="171" t="s">
        <v>60</v>
      </c>
    </row>
    <row r="28" spans="1:9" ht="45" customHeight="1" x14ac:dyDescent="0.2">
      <c r="A28" s="172">
        <v>2</v>
      </c>
      <c r="B28" s="173">
        <v>8</v>
      </c>
      <c r="C28" s="173" t="s">
        <v>54</v>
      </c>
      <c r="D28" s="174" t="s">
        <v>4</v>
      </c>
      <c r="E28" s="174" t="s">
        <v>187</v>
      </c>
      <c r="F28" s="175">
        <v>3.4665509259259254E-3</v>
      </c>
      <c r="G28" s="173">
        <v>7</v>
      </c>
      <c r="I28" s="171" t="s">
        <v>60</v>
      </c>
    </row>
    <row r="29" spans="1:9" ht="45" customHeight="1" x14ac:dyDescent="0.2">
      <c r="A29" s="172">
        <v>6</v>
      </c>
      <c r="B29" s="173">
        <v>1</v>
      </c>
      <c r="C29" s="173" t="s">
        <v>17</v>
      </c>
      <c r="D29" s="174" t="s">
        <v>5</v>
      </c>
      <c r="E29" s="174" t="s">
        <v>192</v>
      </c>
      <c r="F29" s="175">
        <v>3.6674768518518519E-3</v>
      </c>
      <c r="G29" s="173">
        <v>5</v>
      </c>
      <c r="I29" s="171" t="s">
        <v>60</v>
      </c>
    </row>
  </sheetData>
  <sortState ref="A3:O109">
    <sortCondition ref="I3:I109"/>
    <sortCondition ref="F3:F109"/>
  </sortState>
  <mergeCells count="2">
    <mergeCell ref="A1:C1"/>
    <mergeCell ref="D1:G1"/>
  </mergeCells>
  <pageMargins left="0.70866141732283472" right="0.70866141732283472" top="0.74803149606299213" bottom="0.74803149606299213" header="0.31496062992125984" footer="0.31496062992125984"/>
  <pageSetup paperSize="9" scale="75" fitToHeight="4" orientation="portrait" verticalDpi="0" r:id="rId1"/>
  <rowBreaks count="1" manualBreakCount="1">
    <brk id="1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90" workbookViewId="0">
      <pane xSplit="3" ySplit="1" topLeftCell="D2" activePane="bottomRight" state="frozen"/>
      <selection activeCell="A2" sqref="A2"/>
      <selection pane="topRight" activeCell="A2" sqref="A2"/>
      <selection pane="bottomLeft" activeCell="A2" sqref="A2"/>
      <selection pane="bottomRight" activeCell="H7" sqref="H7"/>
    </sheetView>
  </sheetViews>
  <sheetFormatPr baseColWidth="10" defaultColWidth="10.85546875" defaultRowHeight="12.75" x14ac:dyDescent="0.2"/>
  <cols>
    <col min="1" max="1" width="4.140625" style="25" customWidth="1"/>
    <col min="2" max="2" width="8.42578125" style="25" customWidth="1"/>
    <col min="3" max="3" width="16.7109375" style="15" customWidth="1"/>
    <col min="4" max="4" width="12" style="15" customWidth="1"/>
    <col min="5" max="11" width="10.85546875" style="15"/>
    <col min="12" max="12" width="5.7109375" style="15" customWidth="1"/>
    <col min="13" max="16" width="5.7109375" style="25" customWidth="1"/>
    <col min="17" max="18" width="7.42578125" style="25" customWidth="1"/>
    <col min="19" max="16384" width="10.85546875" style="15"/>
  </cols>
  <sheetData>
    <row r="1" spans="1:18" ht="30" customHeight="1" x14ac:dyDescent="0.2">
      <c r="A1" s="181" t="s">
        <v>129</v>
      </c>
      <c r="B1" s="182"/>
      <c r="C1" s="183"/>
      <c r="D1" s="1" t="s">
        <v>0</v>
      </c>
      <c r="E1" s="1" t="s">
        <v>100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 t="s">
        <v>101</v>
      </c>
      <c r="M1" s="25" t="s">
        <v>87</v>
      </c>
      <c r="N1" s="25" t="s">
        <v>88</v>
      </c>
      <c r="O1" s="25" t="s">
        <v>59</v>
      </c>
      <c r="P1" s="25" t="s">
        <v>60</v>
      </c>
      <c r="Q1" s="25" t="s">
        <v>104</v>
      </c>
      <c r="R1" s="25" t="s">
        <v>105</v>
      </c>
    </row>
    <row r="2" spans="1:18" ht="15" customHeight="1" x14ac:dyDescent="0.2">
      <c r="A2" s="16" t="s">
        <v>56</v>
      </c>
      <c r="B2" s="17"/>
      <c r="C2" s="18"/>
      <c r="D2" s="3"/>
      <c r="E2" s="187"/>
      <c r="F2" s="188"/>
      <c r="G2" s="188"/>
      <c r="H2" s="188"/>
      <c r="I2" s="188"/>
      <c r="J2" s="188"/>
      <c r="K2" s="189"/>
    </row>
    <row r="3" spans="1:18" ht="22.5" customHeight="1" x14ac:dyDescent="0.2">
      <c r="A3" s="2">
        <v>1</v>
      </c>
      <c r="B3" s="3" t="s">
        <v>10</v>
      </c>
      <c r="C3" s="13" t="s">
        <v>111</v>
      </c>
      <c r="D3" s="4" t="s">
        <v>53</v>
      </c>
      <c r="E3" s="10"/>
      <c r="F3" s="10" t="s">
        <v>2</v>
      </c>
      <c r="G3" s="10" t="s">
        <v>4</v>
      </c>
      <c r="H3" s="10" t="s">
        <v>6</v>
      </c>
      <c r="I3" s="10" t="s">
        <v>1</v>
      </c>
      <c r="J3" s="10" t="s">
        <v>5</v>
      </c>
      <c r="K3" s="10"/>
      <c r="M3" s="25">
        <f>COUNTA(E3:K3)</f>
        <v>5</v>
      </c>
      <c r="N3" s="31"/>
      <c r="P3" s="25">
        <f>(M3+N3)*9</f>
        <v>45</v>
      </c>
      <c r="Q3" s="25">
        <f>P3</f>
        <v>45</v>
      </c>
    </row>
    <row r="4" spans="1:18" ht="22.5" customHeight="1" x14ac:dyDescent="0.2">
      <c r="A4" s="2">
        <v>2</v>
      </c>
      <c r="B4" s="3" t="s">
        <v>18</v>
      </c>
      <c r="C4" s="13" t="s">
        <v>112</v>
      </c>
      <c r="D4" s="4" t="s">
        <v>53</v>
      </c>
      <c r="E4" s="10" t="s">
        <v>1</v>
      </c>
      <c r="F4" s="10" t="s">
        <v>124</v>
      </c>
      <c r="G4" s="10" t="s">
        <v>6</v>
      </c>
      <c r="H4" s="10" t="s">
        <v>123</v>
      </c>
      <c r="I4" s="10" t="s">
        <v>2</v>
      </c>
      <c r="J4" s="10" t="s">
        <v>4</v>
      </c>
      <c r="K4" s="10"/>
      <c r="M4" s="25">
        <f t="shared" ref="M4:M11" si="0">COUNTA(E4:K4)</f>
        <v>6</v>
      </c>
      <c r="O4" s="25">
        <f>(M4+N4)*5</f>
        <v>30</v>
      </c>
      <c r="Q4" s="25">
        <f>O4</f>
        <v>30</v>
      </c>
    </row>
    <row r="5" spans="1:18" ht="22.5" customHeight="1" x14ac:dyDescent="0.2">
      <c r="A5" s="2">
        <v>3</v>
      </c>
      <c r="B5" s="3" t="s">
        <v>11</v>
      </c>
      <c r="C5" s="3" t="s">
        <v>113</v>
      </c>
      <c r="D5" s="4" t="s">
        <v>53</v>
      </c>
      <c r="E5" s="91"/>
      <c r="F5" s="91" t="s">
        <v>6</v>
      </c>
      <c r="G5" s="91" t="s">
        <v>123</v>
      </c>
      <c r="H5" s="91" t="s">
        <v>4</v>
      </c>
      <c r="I5" s="91" t="s">
        <v>124</v>
      </c>
      <c r="J5" s="91" t="s">
        <v>1</v>
      </c>
      <c r="K5" s="10"/>
      <c r="M5" s="25">
        <f t="shared" si="0"/>
        <v>5</v>
      </c>
      <c r="O5" s="25">
        <f>(M5+N5)*4</f>
        <v>20</v>
      </c>
      <c r="Q5" s="25">
        <f>O5</f>
        <v>20</v>
      </c>
    </row>
    <row r="6" spans="1:18" ht="22.5" customHeight="1" x14ac:dyDescent="0.2">
      <c r="A6" s="2">
        <v>4</v>
      </c>
      <c r="B6" s="3" t="s">
        <v>19</v>
      </c>
      <c r="C6" s="3" t="s">
        <v>114</v>
      </c>
      <c r="D6" s="4" t="s">
        <v>53</v>
      </c>
      <c r="E6" s="10"/>
      <c r="F6" s="159" t="s">
        <v>6</v>
      </c>
      <c r="G6" s="159" t="s">
        <v>1</v>
      </c>
      <c r="H6" s="159" t="s">
        <v>5</v>
      </c>
      <c r="I6" s="10"/>
      <c r="J6" s="10"/>
      <c r="K6" s="10"/>
      <c r="M6" s="25">
        <f t="shared" si="0"/>
        <v>3</v>
      </c>
      <c r="P6" s="25">
        <f>(M6+N6)*9</f>
        <v>27</v>
      </c>
      <c r="Q6" s="25">
        <f>P6</f>
        <v>27</v>
      </c>
    </row>
    <row r="7" spans="1:18" ht="22.5" customHeight="1" x14ac:dyDescent="0.2">
      <c r="A7" s="2">
        <v>5</v>
      </c>
      <c r="B7" s="149" t="s">
        <v>20</v>
      </c>
      <c r="C7" s="3" t="s">
        <v>55</v>
      </c>
      <c r="D7" s="4" t="s">
        <v>53</v>
      </c>
      <c r="E7" s="10"/>
      <c r="F7" s="178" t="s">
        <v>4</v>
      </c>
      <c r="G7" s="159" t="s">
        <v>1</v>
      </c>
      <c r="H7" s="159" t="s">
        <v>3</v>
      </c>
      <c r="I7" s="159" t="s">
        <v>6</v>
      </c>
      <c r="J7" s="159" t="s">
        <v>5</v>
      </c>
      <c r="K7" s="10"/>
      <c r="M7" s="163">
        <f>COUNTA(E7:K7)-1</f>
        <v>4</v>
      </c>
      <c r="O7" s="25">
        <f>(M7+N7)*5</f>
        <v>20</v>
      </c>
      <c r="R7" s="25">
        <f>O7</f>
        <v>20</v>
      </c>
    </row>
    <row r="8" spans="1:18" ht="22.5" customHeight="1" x14ac:dyDescent="0.2">
      <c r="A8" s="2">
        <v>6</v>
      </c>
      <c r="B8" s="149" t="s">
        <v>21</v>
      </c>
      <c r="C8" s="3" t="s">
        <v>74</v>
      </c>
      <c r="D8" s="4" t="s">
        <v>53</v>
      </c>
      <c r="E8" s="10"/>
      <c r="F8" s="159" t="s">
        <v>1</v>
      </c>
      <c r="G8" s="159" t="s">
        <v>6</v>
      </c>
      <c r="H8" s="159" t="s">
        <v>3</v>
      </c>
      <c r="I8" s="159" t="s">
        <v>5</v>
      </c>
      <c r="J8" s="10"/>
      <c r="K8" s="10"/>
      <c r="M8" s="152">
        <f t="shared" si="0"/>
        <v>4</v>
      </c>
      <c r="O8" s="25">
        <f>(M8+N8)*4</f>
        <v>16</v>
      </c>
      <c r="R8" s="25">
        <f>O8</f>
        <v>16</v>
      </c>
    </row>
    <row r="9" spans="1:18" ht="22.5" customHeight="1" x14ac:dyDescent="0.2">
      <c r="A9" s="2">
        <v>7</v>
      </c>
      <c r="B9" s="3" t="s">
        <v>12</v>
      </c>
      <c r="C9" s="3" t="s">
        <v>7</v>
      </c>
      <c r="D9" s="4" t="s">
        <v>53</v>
      </c>
      <c r="E9" s="10"/>
      <c r="F9" s="159" t="s">
        <v>5</v>
      </c>
      <c r="G9" s="159" t="s">
        <v>1</v>
      </c>
      <c r="H9" s="159" t="s">
        <v>6</v>
      </c>
      <c r="I9" s="159" t="s">
        <v>4</v>
      </c>
      <c r="J9" s="10"/>
      <c r="K9" s="10"/>
      <c r="M9" s="25">
        <f t="shared" si="0"/>
        <v>4</v>
      </c>
      <c r="P9" s="25">
        <f>(M9+N9)*9</f>
        <v>36</v>
      </c>
      <c r="R9" s="25">
        <f>P9</f>
        <v>36</v>
      </c>
    </row>
    <row r="10" spans="1:18" ht="22.5" customHeight="1" x14ac:dyDescent="0.2">
      <c r="A10" s="2">
        <v>8</v>
      </c>
      <c r="B10" s="3" t="s">
        <v>22</v>
      </c>
      <c r="C10" s="3" t="s">
        <v>54</v>
      </c>
      <c r="D10" s="4" t="s">
        <v>53</v>
      </c>
      <c r="E10" s="159" t="s">
        <v>126</v>
      </c>
      <c r="F10" s="159" t="s">
        <v>4</v>
      </c>
      <c r="G10" s="159" t="s">
        <v>128</v>
      </c>
      <c r="H10" s="159" t="s">
        <v>5</v>
      </c>
      <c r="I10" s="159" t="s">
        <v>127</v>
      </c>
      <c r="J10" s="159" t="s">
        <v>125</v>
      </c>
      <c r="K10" s="159" t="s">
        <v>6</v>
      </c>
      <c r="M10" s="25">
        <f t="shared" si="0"/>
        <v>7</v>
      </c>
      <c r="P10" s="25">
        <f>(M10+N10)*5</f>
        <v>35</v>
      </c>
      <c r="R10" s="25">
        <f>P10</f>
        <v>35</v>
      </c>
    </row>
    <row r="11" spans="1:18" ht="22.5" customHeight="1" x14ac:dyDescent="0.2">
      <c r="A11" s="2">
        <v>9</v>
      </c>
      <c r="B11" s="3" t="s">
        <v>13</v>
      </c>
      <c r="C11" s="3" t="s">
        <v>115</v>
      </c>
      <c r="D11" s="4" t="s">
        <v>53</v>
      </c>
      <c r="E11" s="159" t="s">
        <v>4</v>
      </c>
      <c r="F11" s="159" t="s">
        <v>3</v>
      </c>
      <c r="G11" s="159" t="s">
        <v>1</v>
      </c>
      <c r="H11" s="159" t="s">
        <v>6</v>
      </c>
      <c r="I11" s="159" t="s">
        <v>124</v>
      </c>
      <c r="J11" s="159" t="s">
        <v>123</v>
      </c>
      <c r="K11" s="10"/>
      <c r="M11" s="25">
        <f t="shared" si="0"/>
        <v>6</v>
      </c>
      <c r="O11" s="25">
        <f>(M11+N11)*4</f>
        <v>24</v>
      </c>
      <c r="Q11" s="25">
        <f>O11</f>
        <v>24</v>
      </c>
    </row>
    <row r="12" spans="1:18" ht="22.5" customHeight="1" x14ac:dyDescent="0.2">
      <c r="A12" s="2">
        <v>10</v>
      </c>
      <c r="B12" s="3" t="s">
        <v>23</v>
      </c>
      <c r="C12" s="3" t="s">
        <v>116</v>
      </c>
      <c r="D12" s="4" t="s">
        <v>53</v>
      </c>
      <c r="E12" s="10"/>
      <c r="F12" s="159" t="s">
        <v>2</v>
      </c>
      <c r="G12" s="159" t="s">
        <v>123</v>
      </c>
      <c r="H12" s="159" t="s">
        <v>1</v>
      </c>
      <c r="I12" s="178" t="s">
        <v>6</v>
      </c>
      <c r="J12" s="159" t="s">
        <v>124</v>
      </c>
      <c r="K12" s="10"/>
      <c r="M12" s="163">
        <f>COUNTA(E12:K12)-1</f>
        <v>4</v>
      </c>
      <c r="P12" s="25">
        <f>(M12+N12)*9</f>
        <v>36</v>
      </c>
      <c r="Q12" s="25">
        <f>P12</f>
        <v>36</v>
      </c>
    </row>
    <row r="13" spans="1:18" ht="22.5" customHeight="1" x14ac:dyDescent="0.2">
      <c r="A13" s="2">
        <v>11</v>
      </c>
      <c r="B13" s="3" t="s">
        <v>24</v>
      </c>
      <c r="C13" s="3" t="s">
        <v>73</v>
      </c>
      <c r="D13" s="4" t="s">
        <v>53</v>
      </c>
      <c r="E13" s="10"/>
      <c r="F13" s="159" t="s">
        <v>1</v>
      </c>
      <c r="G13" s="159" t="s">
        <v>5</v>
      </c>
      <c r="H13" s="159" t="s">
        <v>6</v>
      </c>
      <c r="I13" s="179" t="s">
        <v>4</v>
      </c>
      <c r="J13" s="10"/>
      <c r="K13" s="10"/>
      <c r="M13" s="163">
        <f>COUNTA(E13:K13)-1</f>
        <v>3</v>
      </c>
      <c r="O13" s="25">
        <f>(M13+N13)*4</f>
        <v>12</v>
      </c>
      <c r="R13" s="25">
        <f>O13</f>
        <v>12</v>
      </c>
    </row>
    <row r="14" spans="1:18" ht="22.5" customHeight="1" x14ac:dyDescent="0.2">
      <c r="A14" s="2">
        <v>12</v>
      </c>
      <c r="B14" s="3" t="s">
        <v>75</v>
      </c>
      <c r="C14" s="3" t="s">
        <v>9</v>
      </c>
      <c r="D14" s="4" t="s">
        <v>53</v>
      </c>
      <c r="E14" s="10"/>
      <c r="F14" s="159" t="s">
        <v>1</v>
      </c>
      <c r="G14" s="159" t="s">
        <v>4</v>
      </c>
      <c r="H14" s="159" t="s">
        <v>177</v>
      </c>
      <c r="I14" s="159" t="s">
        <v>5</v>
      </c>
      <c r="J14" s="178" t="s">
        <v>178</v>
      </c>
      <c r="K14" s="10"/>
      <c r="M14" s="163">
        <f>COUNTA(E14:K14)-1</f>
        <v>4</v>
      </c>
      <c r="P14" s="25">
        <f>(M14+N14)*9</f>
        <v>36</v>
      </c>
      <c r="R14" s="25">
        <f>P14</f>
        <v>36</v>
      </c>
    </row>
    <row r="15" spans="1:18" ht="15" customHeight="1" x14ac:dyDescent="0.2">
      <c r="A15" s="7"/>
      <c r="B15" s="7"/>
      <c r="C15" s="7"/>
      <c r="D15" s="9"/>
      <c r="E15" s="8"/>
      <c r="F15" s="8"/>
      <c r="G15" s="8"/>
      <c r="H15" s="8"/>
      <c r="I15" s="8"/>
      <c r="J15" s="8"/>
    </row>
    <row r="16" spans="1:18" ht="15" customHeight="1" x14ac:dyDescent="0.2">
      <c r="A16" s="16" t="s">
        <v>57</v>
      </c>
      <c r="B16" s="26"/>
      <c r="C16" s="18"/>
      <c r="I16" s="19"/>
      <c r="J16" s="22"/>
      <c r="K16" s="20" t="s">
        <v>26</v>
      </c>
    </row>
    <row r="17" spans="1:18" s="21" customFormat="1" ht="15" customHeight="1" x14ac:dyDescent="0.2">
      <c r="H17" s="22"/>
      <c r="K17" s="20" t="s">
        <v>16</v>
      </c>
      <c r="L17" s="20"/>
      <c r="M17" s="25"/>
      <c r="N17" s="25"/>
      <c r="O17" s="25"/>
      <c r="P17" s="25"/>
      <c r="Q17" s="25"/>
      <c r="R17" s="25"/>
    </row>
    <row r="18" spans="1:18" ht="15" customHeight="1" x14ac:dyDescent="0.2">
      <c r="D18" s="19"/>
      <c r="E18" s="19"/>
      <c r="K18" s="20" t="s">
        <v>76</v>
      </c>
      <c r="L18" s="20"/>
      <c r="M18" s="25">
        <f>SUM(M3:M14)</f>
        <v>55</v>
      </c>
      <c r="O18" s="25">
        <f>SUM(O3:O14)</f>
        <v>122</v>
      </c>
      <c r="P18" s="25">
        <f>SUM(P3:P14)</f>
        <v>215</v>
      </c>
      <c r="Q18" s="25">
        <f>SUM(Q3:Q14)</f>
        <v>182</v>
      </c>
      <c r="R18" s="25">
        <f>SUM(R3:R14)</f>
        <v>155</v>
      </c>
    </row>
    <row r="19" spans="1:18" ht="15" customHeight="1" x14ac:dyDescent="0.2">
      <c r="A19" s="70" t="s">
        <v>91</v>
      </c>
      <c r="B19" s="71"/>
      <c r="C19" s="72"/>
      <c r="D19" s="69" t="s">
        <v>89</v>
      </c>
      <c r="E19" s="68" t="s">
        <v>90</v>
      </c>
      <c r="F19" s="23"/>
      <c r="G19" s="23"/>
      <c r="H19" s="23"/>
      <c r="I19" s="23"/>
      <c r="J19" s="23"/>
      <c r="K19" s="20"/>
    </row>
    <row r="20" spans="1:18" ht="14.25" customHeight="1" x14ac:dyDescent="0.2">
      <c r="A20" s="21"/>
      <c r="B20" s="21"/>
      <c r="C20" s="21"/>
      <c r="E20" s="23"/>
      <c r="F20" s="23"/>
      <c r="G20" s="23"/>
      <c r="H20" s="23"/>
      <c r="I20" s="23"/>
      <c r="J20" s="23"/>
      <c r="K20" s="20"/>
    </row>
    <row r="21" spans="1:18" ht="14.25" customHeight="1" x14ac:dyDescent="0.2">
      <c r="A21" s="15"/>
      <c r="B21" s="15"/>
      <c r="F21" s="23"/>
      <c r="G21" s="23"/>
      <c r="H21" s="23"/>
      <c r="I21" s="23"/>
      <c r="J21" s="23"/>
    </row>
    <row r="22" spans="1:18" ht="14.25" x14ac:dyDescent="0.2">
      <c r="C22" s="5"/>
      <c r="D22" s="27"/>
      <c r="E22" s="23"/>
      <c r="F22" s="23"/>
      <c r="G22" s="23"/>
      <c r="H22" s="23"/>
      <c r="I22" s="23"/>
      <c r="J22" s="23"/>
    </row>
    <row r="23" spans="1:18" ht="14.25" x14ac:dyDescent="0.2">
      <c r="C23" s="5"/>
      <c r="D23" s="27"/>
      <c r="E23" s="23"/>
      <c r="F23" s="23"/>
      <c r="G23" s="23"/>
      <c r="H23" s="23"/>
      <c r="I23" s="23"/>
      <c r="J23" s="23"/>
    </row>
    <row r="24" spans="1:18" ht="14.25" x14ac:dyDescent="0.2">
      <c r="C24" s="5"/>
      <c r="D24" s="27"/>
      <c r="E24" s="23"/>
      <c r="F24" s="23"/>
      <c r="G24" s="23"/>
      <c r="H24" s="23"/>
      <c r="I24" s="23"/>
      <c r="J24" s="23"/>
    </row>
    <row r="25" spans="1:18" ht="14.25" x14ac:dyDescent="0.2">
      <c r="C25" s="5"/>
      <c r="D25" s="23"/>
      <c r="E25" s="23"/>
      <c r="F25" s="23"/>
      <c r="G25" s="23"/>
      <c r="H25" s="23"/>
      <c r="I25" s="23"/>
      <c r="J25" s="23"/>
    </row>
    <row r="26" spans="1:18" x14ac:dyDescent="0.2">
      <c r="D26" s="23"/>
      <c r="E26" s="23"/>
      <c r="F26" s="23"/>
      <c r="G26" s="23"/>
      <c r="H26" s="23"/>
      <c r="I26" s="23"/>
      <c r="J26" s="23"/>
    </row>
  </sheetData>
  <mergeCells count="2">
    <mergeCell ref="A1:C1"/>
    <mergeCell ref="E2:K2"/>
  </mergeCells>
  <phoneticPr fontId="0" type="noConversion"/>
  <printOptions horizontalCentered="1" verticalCentered="1"/>
  <pageMargins left="0.39370078740157483" right="0.39370078740157483" top="0.98425196850393704" bottom="0.98425196850393704" header="0" footer="0.39370078740157483"/>
  <pageSetup paperSize="9" scale="88" orientation="landscape" r:id="rId1"/>
  <headerFooter alignWithMargins="0">
    <oddFooter>&amp;L&amp;D&amp;R&amp;F / &amp;A</oddFooter>
  </headerFooter>
  <ignoredErrors>
    <ignoredError sqref="M12 M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workbookViewId="0">
      <pane xSplit="3" ySplit="1" topLeftCell="D2" activePane="bottomRight" state="frozen"/>
      <selection activeCell="A2" sqref="A2"/>
      <selection pane="topRight" activeCell="A2" sqref="A2"/>
      <selection pane="bottomLeft" activeCell="A2" sqref="A2"/>
      <selection pane="bottomRight" activeCell="V18" sqref="V18"/>
    </sheetView>
  </sheetViews>
  <sheetFormatPr baseColWidth="10" defaultColWidth="10.85546875" defaultRowHeight="12.75" x14ac:dyDescent="0.2"/>
  <cols>
    <col min="1" max="1" width="4.140625" style="42" customWidth="1"/>
    <col min="2" max="2" width="8.42578125" style="42" customWidth="1"/>
    <col min="3" max="3" width="16.7109375" style="11" customWidth="1"/>
    <col min="4" max="4" width="12" style="11" customWidth="1"/>
    <col min="5" max="18" width="6.28515625" style="11" customWidth="1"/>
    <col min="19" max="16384" width="10.85546875" style="11"/>
  </cols>
  <sheetData>
    <row r="1" spans="1:28" ht="30" customHeight="1" x14ac:dyDescent="0.2">
      <c r="A1" s="181" t="s">
        <v>129</v>
      </c>
      <c r="B1" s="182"/>
      <c r="C1" s="183"/>
      <c r="D1" s="45" t="s">
        <v>0</v>
      </c>
      <c r="E1" s="193" t="s">
        <v>25</v>
      </c>
      <c r="F1" s="194"/>
      <c r="G1" s="193" t="s">
        <v>1</v>
      </c>
      <c r="H1" s="194"/>
      <c r="I1" s="193" t="s">
        <v>2</v>
      </c>
      <c r="J1" s="194"/>
      <c r="K1" s="193" t="s">
        <v>3</v>
      </c>
      <c r="L1" s="194"/>
      <c r="M1" s="193" t="s">
        <v>4</v>
      </c>
      <c r="N1" s="194"/>
      <c r="O1" s="193" t="s">
        <v>5</v>
      </c>
      <c r="P1" s="194"/>
      <c r="Q1" s="193" t="s">
        <v>6</v>
      </c>
      <c r="R1" s="194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32" customFormat="1" ht="36" customHeight="1" thickBot="1" x14ac:dyDescent="0.25">
      <c r="A2" s="190"/>
      <c r="B2" s="191"/>
      <c r="C2" s="192"/>
      <c r="D2" s="75"/>
      <c r="E2" s="49" t="s">
        <v>0</v>
      </c>
      <c r="F2" s="50" t="s">
        <v>39</v>
      </c>
      <c r="G2" s="49" t="s">
        <v>0</v>
      </c>
      <c r="H2" s="50" t="s">
        <v>39</v>
      </c>
      <c r="I2" s="49" t="s">
        <v>0</v>
      </c>
      <c r="J2" s="50" t="s">
        <v>39</v>
      </c>
      <c r="K2" s="49" t="s">
        <v>0</v>
      </c>
      <c r="L2" s="50" t="s">
        <v>39</v>
      </c>
      <c r="M2" s="49" t="s">
        <v>0</v>
      </c>
      <c r="N2" s="50" t="s">
        <v>39</v>
      </c>
      <c r="O2" s="49" t="s">
        <v>0</v>
      </c>
      <c r="P2" s="50" t="s">
        <v>39</v>
      </c>
      <c r="Q2" s="49" t="s">
        <v>0</v>
      </c>
      <c r="R2" s="50" t="s">
        <v>39</v>
      </c>
    </row>
    <row r="3" spans="1:28" ht="22.5" customHeight="1" thickBot="1" x14ac:dyDescent="0.25">
      <c r="A3" s="55">
        <v>1</v>
      </c>
      <c r="B3" s="56" t="s">
        <v>10</v>
      </c>
      <c r="C3" s="57" t="s">
        <v>111</v>
      </c>
      <c r="D3" s="58" t="s">
        <v>53</v>
      </c>
      <c r="E3" s="82"/>
      <c r="F3" s="83">
        <f>E3</f>
        <v>0</v>
      </c>
      <c r="G3" s="82">
        <v>10</v>
      </c>
      <c r="H3" s="83">
        <f>G3</f>
        <v>10</v>
      </c>
      <c r="I3" s="82">
        <v>8</v>
      </c>
      <c r="J3" s="83">
        <f>I3</f>
        <v>8</v>
      </c>
      <c r="K3" s="82"/>
      <c r="L3" s="83">
        <f>K3</f>
        <v>0</v>
      </c>
      <c r="M3" s="82">
        <v>6</v>
      </c>
      <c r="N3" s="83">
        <f>M3</f>
        <v>6</v>
      </c>
      <c r="O3" s="82">
        <v>3</v>
      </c>
      <c r="P3" s="83">
        <f>O3</f>
        <v>3</v>
      </c>
      <c r="Q3" s="82">
        <v>4</v>
      </c>
      <c r="R3" s="83">
        <f>Q3</f>
        <v>4</v>
      </c>
    </row>
    <row r="4" spans="1:28" ht="22.5" customHeight="1" thickBot="1" x14ac:dyDescent="0.25">
      <c r="A4" s="55">
        <v>2</v>
      </c>
      <c r="B4" s="56" t="s">
        <v>18</v>
      </c>
      <c r="C4" s="57" t="s">
        <v>112</v>
      </c>
      <c r="D4" s="58" t="s">
        <v>53</v>
      </c>
      <c r="E4" s="82"/>
      <c r="F4" s="86">
        <f>F3+E4</f>
        <v>0</v>
      </c>
      <c r="G4" s="82">
        <v>10</v>
      </c>
      <c r="H4" s="86">
        <f t="shared" ref="H4:H14" si="0">H3+G4</f>
        <v>20</v>
      </c>
      <c r="I4" s="82">
        <v>6</v>
      </c>
      <c r="J4" s="86">
        <f t="shared" ref="J4:J14" si="1">J3+I4</f>
        <v>14</v>
      </c>
      <c r="K4" s="82"/>
      <c r="L4" s="86">
        <f t="shared" ref="L4:L14" si="2">L3+K4</f>
        <v>0</v>
      </c>
      <c r="M4" s="82">
        <v>4</v>
      </c>
      <c r="N4" s="86">
        <f t="shared" ref="N4:N14" si="3">N3+M4</f>
        <v>10</v>
      </c>
      <c r="O4" s="82">
        <v>8</v>
      </c>
      <c r="P4" s="86">
        <f t="shared" ref="P4:P14" si="4">P3+O4</f>
        <v>11</v>
      </c>
      <c r="Q4" s="82">
        <v>3</v>
      </c>
      <c r="R4" s="86">
        <f t="shared" ref="R4:R14" si="5">R3+Q4</f>
        <v>7</v>
      </c>
    </row>
    <row r="5" spans="1:28" ht="22.5" customHeight="1" thickBot="1" x14ac:dyDescent="0.25">
      <c r="A5" s="51">
        <v>3</v>
      </c>
      <c r="B5" s="52" t="s">
        <v>11</v>
      </c>
      <c r="C5" s="48" t="s">
        <v>113</v>
      </c>
      <c r="D5" s="53" t="s">
        <v>53</v>
      </c>
      <c r="E5" s="84"/>
      <c r="F5" s="85">
        <f>F4+E5</f>
        <v>0</v>
      </c>
      <c r="G5" s="84">
        <v>8</v>
      </c>
      <c r="H5" s="85">
        <f>H4+G5</f>
        <v>28</v>
      </c>
      <c r="I5" s="84"/>
      <c r="J5" s="85">
        <f>J4+I5</f>
        <v>14</v>
      </c>
      <c r="K5" s="84"/>
      <c r="L5" s="85">
        <f>L4+K5</f>
        <v>0</v>
      </c>
      <c r="M5" s="84">
        <v>6</v>
      </c>
      <c r="N5" s="85">
        <f>N4+M5</f>
        <v>16</v>
      </c>
      <c r="O5" s="84">
        <v>10</v>
      </c>
      <c r="P5" s="85">
        <f>P4+O5</f>
        <v>21</v>
      </c>
      <c r="Q5" s="84">
        <v>4</v>
      </c>
      <c r="R5" s="85">
        <f>R4+Q5</f>
        <v>11</v>
      </c>
    </row>
    <row r="6" spans="1:28" ht="22.5" customHeight="1" thickBot="1" x14ac:dyDescent="0.25">
      <c r="A6" s="55">
        <v>4</v>
      </c>
      <c r="B6" s="56" t="s">
        <v>19</v>
      </c>
      <c r="C6" s="57" t="s">
        <v>114</v>
      </c>
      <c r="D6" s="58" t="s">
        <v>53</v>
      </c>
      <c r="E6" s="82"/>
      <c r="F6" s="86">
        <f t="shared" ref="F6:F14" si="6">F5+E6</f>
        <v>0</v>
      </c>
      <c r="G6" s="82">
        <v>6</v>
      </c>
      <c r="H6" s="86">
        <f t="shared" si="0"/>
        <v>34</v>
      </c>
      <c r="I6" s="82"/>
      <c r="J6" s="86">
        <f t="shared" si="1"/>
        <v>14</v>
      </c>
      <c r="K6" s="82"/>
      <c r="L6" s="86">
        <f t="shared" si="2"/>
        <v>0</v>
      </c>
      <c r="M6" s="82"/>
      <c r="N6" s="86">
        <f t="shared" si="3"/>
        <v>16</v>
      </c>
      <c r="O6" s="82">
        <v>10</v>
      </c>
      <c r="P6" s="86">
        <f t="shared" si="4"/>
        <v>31</v>
      </c>
      <c r="Q6" s="82">
        <v>8</v>
      </c>
      <c r="R6" s="86">
        <f t="shared" si="5"/>
        <v>19</v>
      </c>
    </row>
    <row r="7" spans="1:28" ht="22.5" customHeight="1" thickBot="1" x14ac:dyDescent="0.25">
      <c r="A7" s="51">
        <v>5</v>
      </c>
      <c r="B7" s="52" t="s">
        <v>20</v>
      </c>
      <c r="C7" s="48" t="s">
        <v>55</v>
      </c>
      <c r="D7" s="53" t="s">
        <v>53</v>
      </c>
      <c r="E7" s="84"/>
      <c r="F7" s="85">
        <f t="shared" si="6"/>
        <v>0</v>
      </c>
      <c r="G7" s="84">
        <v>8</v>
      </c>
      <c r="H7" s="85">
        <f t="shared" si="0"/>
        <v>42</v>
      </c>
      <c r="I7" s="84"/>
      <c r="J7" s="85">
        <f t="shared" si="1"/>
        <v>14</v>
      </c>
      <c r="K7" s="84">
        <v>4</v>
      </c>
      <c r="L7" s="85">
        <f t="shared" si="2"/>
        <v>4</v>
      </c>
      <c r="M7" s="84"/>
      <c r="N7" s="85">
        <f t="shared" si="3"/>
        <v>16</v>
      </c>
      <c r="O7" s="84">
        <v>10</v>
      </c>
      <c r="P7" s="85">
        <f t="shared" si="4"/>
        <v>41</v>
      </c>
      <c r="Q7" s="84">
        <v>6</v>
      </c>
      <c r="R7" s="85">
        <f t="shared" si="5"/>
        <v>25</v>
      </c>
    </row>
    <row r="8" spans="1:28" ht="22.5" customHeight="1" thickBot="1" x14ac:dyDescent="0.25">
      <c r="A8" s="55">
        <v>6</v>
      </c>
      <c r="B8" s="56" t="s">
        <v>21</v>
      </c>
      <c r="C8" s="59" t="s">
        <v>74</v>
      </c>
      <c r="D8" s="58" t="s">
        <v>53</v>
      </c>
      <c r="E8" s="82"/>
      <c r="F8" s="86">
        <f t="shared" si="6"/>
        <v>0</v>
      </c>
      <c r="G8" s="82">
        <v>4</v>
      </c>
      <c r="H8" s="86">
        <f t="shared" si="0"/>
        <v>46</v>
      </c>
      <c r="I8" s="82"/>
      <c r="J8" s="86">
        <f t="shared" si="1"/>
        <v>14</v>
      </c>
      <c r="K8" s="82">
        <v>6</v>
      </c>
      <c r="L8" s="86">
        <f t="shared" si="2"/>
        <v>10</v>
      </c>
      <c r="M8" s="82"/>
      <c r="N8" s="86">
        <f t="shared" si="3"/>
        <v>16</v>
      </c>
      <c r="O8" s="82">
        <v>10</v>
      </c>
      <c r="P8" s="86">
        <f t="shared" si="4"/>
        <v>51</v>
      </c>
      <c r="Q8" s="82">
        <v>8</v>
      </c>
      <c r="R8" s="86">
        <f t="shared" si="5"/>
        <v>33</v>
      </c>
    </row>
    <row r="9" spans="1:28" ht="22.5" customHeight="1" thickBot="1" x14ac:dyDescent="0.25">
      <c r="A9" s="51">
        <v>7</v>
      </c>
      <c r="B9" s="52" t="s">
        <v>12</v>
      </c>
      <c r="C9" s="54" t="s">
        <v>7</v>
      </c>
      <c r="D9" s="53" t="s">
        <v>53</v>
      </c>
      <c r="E9" s="84"/>
      <c r="F9" s="85">
        <f>F8+E9</f>
        <v>0</v>
      </c>
      <c r="G9" s="84">
        <v>10</v>
      </c>
      <c r="H9" s="85">
        <f>H8+G9</f>
        <v>56</v>
      </c>
      <c r="I9" s="84"/>
      <c r="J9" s="85">
        <f>J8+I9</f>
        <v>14</v>
      </c>
      <c r="K9" s="84"/>
      <c r="L9" s="85">
        <f>L8+K9</f>
        <v>10</v>
      </c>
      <c r="M9" s="84">
        <v>4</v>
      </c>
      <c r="N9" s="85">
        <f>N8+M9</f>
        <v>20</v>
      </c>
      <c r="O9" s="84">
        <v>6</v>
      </c>
      <c r="P9" s="85">
        <f>P8+O9</f>
        <v>57</v>
      </c>
      <c r="Q9" s="84">
        <v>8</v>
      </c>
      <c r="R9" s="85">
        <f>R8+Q9</f>
        <v>41</v>
      </c>
    </row>
    <row r="10" spans="1:28" ht="22.5" customHeight="1" thickBot="1" x14ac:dyDescent="0.25">
      <c r="A10" s="55">
        <v>8</v>
      </c>
      <c r="B10" s="56" t="s">
        <v>22</v>
      </c>
      <c r="C10" s="57" t="s">
        <v>54</v>
      </c>
      <c r="D10" s="58" t="s">
        <v>53</v>
      </c>
      <c r="E10" s="82"/>
      <c r="F10" s="86">
        <f>F9+E10</f>
        <v>0</v>
      </c>
      <c r="G10" s="82">
        <v>6</v>
      </c>
      <c r="H10" s="86">
        <f>H9+G10</f>
        <v>62</v>
      </c>
      <c r="I10" s="82"/>
      <c r="J10" s="86">
        <f>J9+I10</f>
        <v>14</v>
      </c>
      <c r="K10" s="82">
        <v>10</v>
      </c>
      <c r="L10" s="86">
        <f>L9+K10</f>
        <v>20</v>
      </c>
      <c r="M10" s="82">
        <v>3</v>
      </c>
      <c r="N10" s="86">
        <f>N9+M10</f>
        <v>23</v>
      </c>
      <c r="O10" s="82">
        <v>4</v>
      </c>
      <c r="P10" s="86">
        <f>P9+O10</f>
        <v>61</v>
      </c>
      <c r="Q10" s="82">
        <v>8</v>
      </c>
      <c r="R10" s="86">
        <f>R9+Q10</f>
        <v>49</v>
      </c>
    </row>
    <row r="11" spans="1:28" ht="22.5" customHeight="1" thickBot="1" x14ac:dyDescent="0.25">
      <c r="A11" s="51">
        <v>9</v>
      </c>
      <c r="B11" s="52" t="s">
        <v>13</v>
      </c>
      <c r="C11" s="48" t="s">
        <v>115</v>
      </c>
      <c r="D11" s="53" t="s">
        <v>53</v>
      </c>
      <c r="E11" s="84"/>
      <c r="F11" s="85">
        <f>F10+E11</f>
        <v>0</v>
      </c>
      <c r="G11" s="84">
        <v>8</v>
      </c>
      <c r="H11" s="85">
        <f>H10+G11</f>
        <v>70</v>
      </c>
      <c r="I11" s="84"/>
      <c r="J11" s="85">
        <f>J10+I11</f>
        <v>14</v>
      </c>
      <c r="K11" s="84">
        <v>3</v>
      </c>
      <c r="L11" s="85">
        <f>L10+K11</f>
        <v>23</v>
      </c>
      <c r="M11" s="84">
        <v>4</v>
      </c>
      <c r="N11" s="85">
        <f>N10+M11</f>
        <v>27</v>
      </c>
      <c r="O11" s="84">
        <v>10</v>
      </c>
      <c r="P11" s="85">
        <f>P10+O11</f>
        <v>71</v>
      </c>
      <c r="Q11" s="84">
        <v>6</v>
      </c>
      <c r="R11" s="85">
        <f>R10+Q11</f>
        <v>55</v>
      </c>
    </row>
    <row r="12" spans="1:28" ht="22.5" customHeight="1" thickBot="1" x14ac:dyDescent="0.25">
      <c r="A12" s="55">
        <v>10</v>
      </c>
      <c r="B12" s="56" t="s">
        <v>23</v>
      </c>
      <c r="C12" s="57" t="s">
        <v>116</v>
      </c>
      <c r="D12" s="58" t="s">
        <v>53</v>
      </c>
      <c r="E12" s="82"/>
      <c r="F12" s="86">
        <f t="shared" si="6"/>
        <v>0</v>
      </c>
      <c r="G12" s="82">
        <v>8</v>
      </c>
      <c r="H12" s="86">
        <f t="shared" si="0"/>
        <v>78</v>
      </c>
      <c r="I12" s="82">
        <v>6</v>
      </c>
      <c r="J12" s="86">
        <f t="shared" si="1"/>
        <v>20</v>
      </c>
      <c r="K12" s="82"/>
      <c r="L12" s="86">
        <f t="shared" si="2"/>
        <v>23</v>
      </c>
      <c r="M12" s="82"/>
      <c r="N12" s="86">
        <f t="shared" si="3"/>
        <v>27</v>
      </c>
      <c r="O12" s="82">
        <v>10</v>
      </c>
      <c r="P12" s="86">
        <f t="shared" si="4"/>
        <v>81</v>
      </c>
      <c r="Q12" s="82"/>
      <c r="R12" s="86">
        <f t="shared" si="5"/>
        <v>55</v>
      </c>
    </row>
    <row r="13" spans="1:28" ht="22.5" customHeight="1" thickBot="1" x14ac:dyDescent="0.25">
      <c r="A13" s="51">
        <v>11</v>
      </c>
      <c r="B13" s="52" t="s">
        <v>24</v>
      </c>
      <c r="C13" s="48" t="s">
        <v>73</v>
      </c>
      <c r="D13" s="53" t="s">
        <v>53</v>
      </c>
      <c r="E13" s="84"/>
      <c r="F13" s="85">
        <f t="shared" si="6"/>
        <v>0</v>
      </c>
      <c r="G13" s="84">
        <v>10</v>
      </c>
      <c r="H13" s="85">
        <f t="shared" si="0"/>
        <v>88</v>
      </c>
      <c r="I13" s="84"/>
      <c r="J13" s="85">
        <f t="shared" si="1"/>
        <v>20</v>
      </c>
      <c r="K13" s="84"/>
      <c r="L13" s="85">
        <f t="shared" si="2"/>
        <v>23</v>
      </c>
      <c r="M13" s="84"/>
      <c r="N13" s="85">
        <f t="shared" si="3"/>
        <v>27</v>
      </c>
      <c r="O13" s="84">
        <v>8</v>
      </c>
      <c r="P13" s="85">
        <f t="shared" si="4"/>
        <v>89</v>
      </c>
      <c r="Q13" s="84">
        <v>6</v>
      </c>
      <c r="R13" s="85">
        <f t="shared" si="5"/>
        <v>61</v>
      </c>
    </row>
    <row r="14" spans="1:28" ht="22.5" customHeight="1" thickBot="1" x14ac:dyDescent="0.25">
      <c r="A14" s="55">
        <v>12</v>
      </c>
      <c r="B14" s="56" t="s">
        <v>75</v>
      </c>
      <c r="C14" s="57" t="s">
        <v>9</v>
      </c>
      <c r="D14" s="60" t="s">
        <v>53</v>
      </c>
      <c r="E14" s="87"/>
      <c r="F14" s="88">
        <f t="shared" si="6"/>
        <v>0</v>
      </c>
      <c r="G14" s="87">
        <v>10</v>
      </c>
      <c r="H14" s="88">
        <f t="shared" si="0"/>
        <v>98</v>
      </c>
      <c r="I14" s="87"/>
      <c r="J14" s="88">
        <f t="shared" si="1"/>
        <v>20</v>
      </c>
      <c r="K14" s="87"/>
      <c r="L14" s="88">
        <f t="shared" si="2"/>
        <v>23</v>
      </c>
      <c r="M14" s="87">
        <v>4</v>
      </c>
      <c r="N14" s="88">
        <f t="shared" si="3"/>
        <v>31</v>
      </c>
      <c r="O14" s="87">
        <v>8</v>
      </c>
      <c r="P14" s="88">
        <f t="shared" si="4"/>
        <v>97</v>
      </c>
      <c r="Q14" s="87">
        <v>6</v>
      </c>
      <c r="R14" s="88">
        <f t="shared" si="5"/>
        <v>67</v>
      </c>
    </row>
    <row r="15" spans="1:28" s="64" customFormat="1" ht="15" customHeight="1" x14ac:dyDescent="0.25">
      <c r="A15" s="62"/>
      <c r="B15" s="63"/>
      <c r="C15" s="63"/>
      <c r="D15" s="74"/>
      <c r="E15" s="76"/>
      <c r="F15" s="77"/>
      <c r="G15" s="76"/>
      <c r="H15" s="77"/>
      <c r="I15" s="76"/>
      <c r="J15" s="77"/>
      <c r="K15" s="76"/>
      <c r="L15" s="77"/>
      <c r="M15" s="76"/>
      <c r="N15" s="77"/>
      <c r="O15" s="76"/>
      <c r="P15" s="89"/>
      <c r="Q15" s="76"/>
      <c r="R15" s="77"/>
    </row>
    <row r="16" spans="1:28" s="64" customFormat="1" ht="15.75" customHeight="1" x14ac:dyDescent="0.25">
      <c r="A16" s="62"/>
      <c r="B16" s="63"/>
      <c r="C16" s="63"/>
      <c r="D16" s="65" t="s">
        <v>15</v>
      </c>
      <c r="E16" s="210">
        <f>F14</f>
        <v>0</v>
      </c>
      <c r="F16" s="211"/>
      <c r="G16" s="212">
        <f>H14</f>
        <v>98</v>
      </c>
      <c r="H16" s="213"/>
      <c r="I16" s="210">
        <f>J14</f>
        <v>20</v>
      </c>
      <c r="J16" s="211"/>
      <c r="K16" s="210">
        <f>L14</f>
        <v>23</v>
      </c>
      <c r="L16" s="211"/>
      <c r="M16" s="210">
        <f>N14</f>
        <v>31</v>
      </c>
      <c r="N16" s="211"/>
      <c r="O16" s="199">
        <f>P14</f>
        <v>97</v>
      </c>
      <c r="P16" s="200"/>
      <c r="Q16" s="199">
        <f>R14</f>
        <v>67</v>
      </c>
      <c r="R16" s="200"/>
    </row>
    <row r="17" spans="1:19" s="64" customFormat="1" ht="15" customHeight="1" thickBot="1" x14ac:dyDescent="0.3">
      <c r="A17" s="66"/>
      <c r="B17" s="67"/>
      <c r="C17" s="67"/>
      <c r="D17" s="73"/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80"/>
      <c r="P17" s="81"/>
      <c r="Q17" s="80"/>
      <c r="R17" s="81"/>
    </row>
    <row r="18" spans="1:19" ht="22.5" customHeight="1" x14ac:dyDescent="0.2">
      <c r="A18" s="207" t="s">
        <v>83</v>
      </c>
      <c r="B18" s="208"/>
      <c r="C18" s="209"/>
      <c r="D18" s="61" t="s">
        <v>15</v>
      </c>
      <c r="E18" s="195">
        <f>E3+E4+E5+E6+E11+E12</f>
        <v>0</v>
      </c>
      <c r="F18" s="196"/>
      <c r="G18" s="195">
        <f>G3+G4+G5+G6+G11+G12</f>
        <v>50</v>
      </c>
      <c r="H18" s="196"/>
      <c r="I18" s="195">
        <f>I3+I4+I5+I6+I11+I12</f>
        <v>20</v>
      </c>
      <c r="J18" s="196"/>
      <c r="K18" s="195">
        <f>K3+K4+K5+K6+K11+K12</f>
        <v>3</v>
      </c>
      <c r="L18" s="196"/>
      <c r="M18" s="195">
        <f>M3+M4+M5+M6+M11+M12</f>
        <v>20</v>
      </c>
      <c r="N18" s="196"/>
      <c r="O18" s="197">
        <f>O3+O4+O5+O6+O11+O12</f>
        <v>51</v>
      </c>
      <c r="P18" s="198"/>
      <c r="Q18" s="195">
        <f>Q3+Q4+Q5+Q6+Q11+Q12</f>
        <v>25</v>
      </c>
      <c r="R18" s="196"/>
    </row>
    <row r="19" spans="1:19" ht="22.5" customHeight="1" x14ac:dyDescent="0.2">
      <c r="A19" s="201" t="s">
        <v>84</v>
      </c>
      <c r="B19" s="202"/>
      <c r="C19" s="203"/>
      <c r="D19" s="46" t="s">
        <v>15</v>
      </c>
      <c r="E19" s="214">
        <f>E7+E8+E9+E10+E13+E14</f>
        <v>0</v>
      </c>
      <c r="F19" s="215"/>
      <c r="G19" s="220">
        <f>G7+G8+G9+G10+G13+G14</f>
        <v>48</v>
      </c>
      <c r="H19" s="221"/>
      <c r="I19" s="214">
        <f>I7+I8+I9+I10+I13+I14</f>
        <v>0</v>
      </c>
      <c r="J19" s="215"/>
      <c r="K19" s="214">
        <f>K7+K8+K9+K10+K13+K14</f>
        <v>20</v>
      </c>
      <c r="L19" s="215"/>
      <c r="M19" s="214">
        <f>M7+M8+M9+M10+M13+M14</f>
        <v>11</v>
      </c>
      <c r="N19" s="215"/>
      <c r="O19" s="214">
        <f>O7+O8+O9+O10+O13+O14</f>
        <v>46</v>
      </c>
      <c r="P19" s="215"/>
      <c r="Q19" s="214">
        <f>Q7+Q8+Q9+Q10+Q13+Q14</f>
        <v>42</v>
      </c>
      <c r="R19" s="215"/>
    </row>
    <row r="20" spans="1:19" ht="22.5" customHeight="1" x14ac:dyDescent="0.2">
      <c r="A20" s="201" t="s">
        <v>85</v>
      </c>
      <c r="B20" s="202"/>
      <c r="C20" s="203"/>
      <c r="D20" s="46" t="s">
        <v>15</v>
      </c>
      <c r="E20" s="214">
        <f>E4+E5+E7+E8+E11+E13</f>
        <v>0</v>
      </c>
      <c r="F20" s="215"/>
      <c r="G20" s="214">
        <f>G4+G5+G7+G8+G11+G13</f>
        <v>48</v>
      </c>
      <c r="H20" s="215"/>
      <c r="I20" s="214">
        <f>I4+I5+I7+I8+I11+I13</f>
        <v>6</v>
      </c>
      <c r="J20" s="215"/>
      <c r="K20" s="214">
        <f>K4+K5+K7+K8+K11+K13</f>
        <v>13</v>
      </c>
      <c r="L20" s="215"/>
      <c r="M20" s="214">
        <f>M4+M5+M7+M8+M11+M13</f>
        <v>14</v>
      </c>
      <c r="N20" s="215"/>
      <c r="O20" s="220">
        <f>O4+O5+O7+O8+O11+O13</f>
        <v>56</v>
      </c>
      <c r="P20" s="221"/>
      <c r="Q20" s="214">
        <f>Q4+Q5+Q7+Q8+Q11+Q13</f>
        <v>33</v>
      </c>
      <c r="R20" s="215"/>
    </row>
    <row r="21" spans="1:19" ht="22.5" customHeight="1" thickBot="1" x14ac:dyDescent="0.25">
      <c r="A21" s="204" t="s">
        <v>86</v>
      </c>
      <c r="B21" s="205"/>
      <c r="C21" s="206"/>
      <c r="D21" s="47" t="s">
        <v>15</v>
      </c>
      <c r="E21" s="216">
        <f>E3+E6+E9+E10+E12+E14</f>
        <v>0</v>
      </c>
      <c r="F21" s="217"/>
      <c r="G21" s="218">
        <f>G3+G6+G9+G10+G12+G14</f>
        <v>50</v>
      </c>
      <c r="H21" s="219"/>
      <c r="I21" s="216">
        <f>I3+I6+I9+I10+I12+I14</f>
        <v>14</v>
      </c>
      <c r="J21" s="217"/>
      <c r="K21" s="216">
        <f>K3+K6+K9+K10+K12+K14</f>
        <v>10</v>
      </c>
      <c r="L21" s="217"/>
      <c r="M21" s="216">
        <f>M3+M6+M9+M10+M12+M14</f>
        <v>17</v>
      </c>
      <c r="N21" s="217"/>
      <c r="O21" s="216">
        <f>O3+O6+O9+O10+O12+O14</f>
        <v>41</v>
      </c>
      <c r="P21" s="217"/>
      <c r="Q21" s="216">
        <f>Q3+Q6+Q9+Q10+Q12+Q14</f>
        <v>34</v>
      </c>
      <c r="R21" s="217"/>
    </row>
    <row r="22" spans="1:19" ht="22.5" customHeight="1" thickBot="1" x14ac:dyDescent="0.25">
      <c r="A22" s="222" t="s">
        <v>103</v>
      </c>
      <c r="B22" s="223"/>
      <c r="C22" s="224"/>
      <c r="D22" s="92"/>
      <c r="E22" s="82"/>
      <c r="F22" s="83"/>
      <c r="G22" s="82"/>
      <c r="H22" s="83"/>
      <c r="I22" s="82"/>
      <c r="J22" s="83"/>
      <c r="K22" s="82"/>
      <c r="L22" s="83"/>
      <c r="M22" s="82"/>
      <c r="N22" s="83"/>
      <c r="O22" s="82"/>
      <c r="P22" s="83"/>
      <c r="Q22" s="82"/>
      <c r="R22" s="83"/>
      <c r="S22" s="93"/>
    </row>
    <row r="23" spans="1:19" ht="15" customHeight="1" x14ac:dyDescent="0.2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9" s="35" customFormat="1" x14ac:dyDescent="0.2">
      <c r="A24" s="33" t="s">
        <v>26</v>
      </c>
      <c r="B24" s="34"/>
      <c r="R24" s="165"/>
    </row>
    <row r="25" spans="1:19" s="33" customFormat="1" x14ac:dyDescent="0.2">
      <c r="A25" s="33" t="s">
        <v>16</v>
      </c>
    </row>
    <row r="26" spans="1:19" s="35" customFormat="1" x14ac:dyDescent="0.2">
      <c r="A26" s="33" t="s">
        <v>179</v>
      </c>
      <c r="B26" s="33"/>
      <c r="C26" s="33"/>
      <c r="R26" s="164" t="s">
        <v>180</v>
      </c>
    </row>
    <row r="27" spans="1:19" s="37" customFormat="1" x14ac:dyDescent="0.2">
      <c r="A27" s="33"/>
      <c r="B27" s="33"/>
      <c r="C27" s="33"/>
      <c r="G27" s="38"/>
      <c r="R27" s="36"/>
    </row>
    <row r="28" spans="1:19" s="41" customFormat="1" x14ac:dyDescent="0.2">
      <c r="A28" s="39"/>
      <c r="B28" s="39"/>
      <c r="C28" s="39"/>
      <c r="D28" s="1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9" s="41" customFormat="1" x14ac:dyDescent="0.2">
      <c r="A29" s="39"/>
      <c r="B29" s="39"/>
      <c r="C29" s="39"/>
      <c r="D29" s="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9" s="41" customFormat="1" ht="14.25" x14ac:dyDescent="0.2">
      <c r="A30" s="42"/>
      <c r="B30" s="42"/>
      <c r="C30" s="5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9" ht="14.25" x14ac:dyDescent="0.2">
      <c r="C31" s="5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9" s="41" customFormat="1" ht="14.25" x14ac:dyDescent="0.2">
      <c r="A32" s="42"/>
      <c r="B32" s="42"/>
      <c r="C32" s="5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3:18" ht="14.25" x14ac:dyDescent="0.2">
      <c r="C33" s="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3:18" x14ac:dyDescent="0.2"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3:18" x14ac:dyDescent="0.2"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3:18" x14ac:dyDescent="0.2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</sheetData>
  <mergeCells count="49">
    <mergeCell ref="A22:C22"/>
    <mergeCell ref="M20:N20"/>
    <mergeCell ref="O20:P20"/>
    <mergeCell ref="I20:J20"/>
    <mergeCell ref="K20:L20"/>
    <mergeCell ref="E20:F20"/>
    <mergeCell ref="G20:H20"/>
    <mergeCell ref="I21:J21"/>
    <mergeCell ref="K21:L21"/>
    <mergeCell ref="O21:P21"/>
    <mergeCell ref="Q19:R19"/>
    <mergeCell ref="E18:F18"/>
    <mergeCell ref="G18:H18"/>
    <mergeCell ref="Q20:R20"/>
    <mergeCell ref="E21:F21"/>
    <mergeCell ref="G21:H21"/>
    <mergeCell ref="Q21:R21"/>
    <mergeCell ref="E19:F19"/>
    <mergeCell ref="G19:H19"/>
    <mergeCell ref="I19:J19"/>
    <mergeCell ref="K19:L19"/>
    <mergeCell ref="M19:N19"/>
    <mergeCell ref="M21:N21"/>
    <mergeCell ref="O19:P19"/>
    <mergeCell ref="Q18:R18"/>
    <mergeCell ref="A19:C19"/>
    <mergeCell ref="A20:C20"/>
    <mergeCell ref="A21:C21"/>
    <mergeCell ref="M1:N1"/>
    <mergeCell ref="A1:C1"/>
    <mergeCell ref="A18:C18"/>
    <mergeCell ref="E1:F1"/>
    <mergeCell ref="G1:H1"/>
    <mergeCell ref="I18:J18"/>
    <mergeCell ref="K18:L18"/>
    <mergeCell ref="M16:N16"/>
    <mergeCell ref="I1:J1"/>
    <mergeCell ref="E16:F16"/>
    <mergeCell ref="G16:H16"/>
    <mergeCell ref="I16:J16"/>
    <mergeCell ref="K16:L16"/>
    <mergeCell ref="A2:C2"/>
    <mergeCell ref="Q1:R1"/>
    <mergeCell ref="K1:L1"/>
    <mergeCell ref="O1:P1"/>
    <mergeCell ref="M18:N18"/>
    <mergeCell ref="O18:P18"/>
    <mergeCell ref="Q16:R16"/>
    <mergeCell ref="O16:P16"/>
  </mergeCells>
  <phoneticPr fontId="0" type="noConversion"/>
  <printOptions horizontalCentered="1" verticalCentered="1"/>
  <pageMargins left="0.39370078740157483" right="0.39370078740157483" top="0.98425196850393704" bottom="0.98425196850393704" header="0" footer="0.39370078740157483"/>
  <pageSetup paperSize="9" scale="99" orientation="landscape" r:id="rId1"/>
  <headerFooter alignWithMargins="0">
    <oddFooter>&amp;L &amp;D&amp;R&amp;F /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="90" workbookViewId="0">
      <pane xSplit="3" ySplit="2" topLeftCell="M3" activePane="bottomRight" state="frozen"/>
      <selection sqref="A1:C1"/>
      <selection pane="topRight" sqref="A1:C1"/>
      <selection pane="bottomLeft" sqref="A1:C1"/>
      <selection pane="bottomRight" activeCell="W10" sqref="W10"/>
    </sheetView>
  </sheetViews>
  <sheetFormatPr baseColWidth="10" defaultColWidth="10.85546875" defaultRowHeight="12.75" x14ac:dyDescent="0.2"/>
  <cols>
    <col min="1" max="1" width="4" style="25" customWidth="1"/>
    <col min="2" max="2" width="10.28515625" style="25" customWidth="1"/>
    <col min="3" max="3" width="16.7109375" style="15" customWidth="1"/>
    <col min="4" max="4" width="39.28515625" style="15" customWidth="1"/>
    <col min="5" max="7" width="11.42578125" style="15" customWidth="1"/>
    <col min="8" max="8" width="2.85546875" style="15" customWidth="1"/>
    <col min="9" max="10" width="10.85546875" style="25"/>
    <col min="11" max="17" width="10.85546875" style="15"/>
    <col min="18" max="24" width="8.85546875" style="25" customWidth="1"/>
    <col min="25" max="16384" width="10.85546875" style="15"/>
  </cols>
  <sheetData>
    <row r="1" spans="1:31" ht="30" customHeight="1" x14ac:dyDescent="0.2">
      <c r="A1" s="181" t="s">
        <v>129</v>
      </c>
      <c r="B1" s="182"/>
      <c r="C1" s="183"/>
      <c r="D1" s="1" t="s">
        <v>27</v>
      </c>
      <c r="E1" s="1" t="s">
        <v>28</v>
      </c>
      <c r="F1" s="237" t="s">
        <v>198</v>
      </c>
      <c r="G1" s="238"/>
      <c r="I1" s="123">
        <v>2018</v>
      </c>
      <c r="J1" s="123">
        <v>2017</v>
      </c>
      <c r="K1" s="123">
        <v>2016</v>
      </c>
      <c r="L1" s="123">
        <v>2015</v>
      </c>
      <c r="M1" s="122">
        <v>2014</v>
      </c>
      <c r="N1" s="96">
        <v>2013</v>
      </c>
      <c r="O1" s="96">
        <v>2012</v>
      </c>
      <c r="P1" s="96">
        <v>2011</v>
      </c>
      <c r="Q1" s="96">
        <v>2010</v>
      </c>
      <c r="R1" s="96">
        <v>2009</v>
      </c>
      <c r="S1" s="96">
        <v>2008</v>
      </c>
      <c r="T1" s="96">
        <v>2007</v>
      </c>
      <c r="U1" s="96">
        <v>2006</v>
      </c>
      <c r="V1" s="97">
        <v>2005</v>
      </c>
      <c r="W1" s="102" t="s">
        <v>25</v>
      </c>
      <c r="X1" s="103" t="s">
        <v>2</v>
      </c>
      <c r="Y1" s="103" t="s">
        <v>1</v>
      </c>
      <c r="Z1" s="103" t="s">
        <v>3</v>
      </c>
      <c r="AA1" s="103" t="s">
        <v>4</v>
      </c>
      <c r="AB1" s="103" t="s">
        <v>5</v>
      </c>
      <c r="AC1" s="104" t="s">
        <v>6</v>
      </c>
    </row>
    <row r="2" spans="1:31" ht="30.75" customHeight="1" x14ac:dyDescent="0.2">
      <c r="A2" s="12"/>
      <c r="B2" s="12"/>
      <c r="C2" s="12"/>
      <c r="D2" s="12"/>
      <c r="E2" s="30"/>
      <c r="F2" s="260" t="s">
        <v>14</v>
      </c>
      <c r="G2" s="261"/>
      <c r="I2" s="124"/>
      <c r="J2" s="124"/>
      <c r="K2" s="124"/>
      <c r="L2" s="124"/>
      <c r="M2" s="121"/>
      <c r="N2" s="259" t="s">
        <v>106</v>
      </c>
      <c r="O2" s="254"/>
      <c r="P2" s="254"/>
      <c r="Q2" s="254"/>
      <c r="R2" s="254"/>
      <c r="S2" s="254"/>
      <c r="T2" s="254"/>
      <c r="U2" s="254"/>
      <c r="V2" s="255"/>
      <c r="W2" s="253" t="s">
        <v>199</v>
      </c>
      <c r="X2" s="254"/>
      <c r="Y2" s="254"/>
      <c r="Z2" s="254"/>
      <c r="AA2" s="254"/>
      <c r="AB2" s="254"/>
      <c r="AC2" s="255"/>
    </row>
    <row r="3" spans="1:31" ht="22.5" customHeight="1" x14ac:dyDescent="0.2">
      <c r="A3" s="2">
        <v>1</v>
      </c>
      <c r="B3" s="3" t="s">
        <v>10</v>
      </c>
      <c r="C3" s="3" t="s">
        <v>111</v>
      </c>
      <c r="D3" s="144" t="s">
        <v>38</v>
      </c>
      <c r="E3" s="3">
        <v>9</v>
      </c>
      <c r="F3" s="251" t="s">
        <v>1</v>
      </c>
      <c r="G3" s="252"/>
      <c r="I3" s="126" t="s">
        <v>1</v>
      </c>
      <c r="J3" s="126" t="s">
        <v>5</v>
      </c>
      <c r="K3" s="126" t="s">
        <v>5</v>
      </c>
      <c r="L3" s="126" t="s">
        <v>5</v>
      </c>
      <c r="M3" s="108" t="s">
        <v>5</v>
      </c>
      <c r="N3" s="108" t="s">
        <v>5</v>
      </c>
      <c r="O3" s="108" t="s">
        <v>5</v>
      </c>
      <c r="P3" s="109" t="s">
        <v>1</v>
      </c>
      <c r="Q3" s="108" t="s">
        <v>5</v>
      </c>
      <c r="R3" s="108" t="s">
        <v>5</v>
      </c>
      <c r="S3" s="108" t="s">
        <v>5</v>
      </c>
      <c r="T3" s="108" t="s">
        <v>5</v>
      </c>
      <c r="U3" s="108" t="s">
        <v>5</v>
      </c>
      <c r="V3" s="110" t="s">
        <v>6</v>
      </c>
      <c r="W3" s="98"/>
      <c r="X3" s="151"/>
      <c r="Y3" s="151">
        <v>3</v>
      </c>
      <c r="Z3" s="151"/>
      <c r="AA3" s="151"/>
      <c r="AB3" s="130">
        <v>11</v>
      </c>
      <c r="AC3" s="99">
        <v>1</v>
      </c>
      <c r="AE3" s="15" t="s">
        <v>5</v>
      </c>
    </row>
    <row r="4" spans="1:31" ht="22.5" customHeight="1" x14ac:dyDescent="0.2">
      <c r="A4" s="2">
        <v>2</v>
      </c>
      <c r="B4" s="3" t="s">
        <v>18</v>
      </c>
      <c r="C4" s="3" t="s">
        <v>112</v>
      </c>
      <c r="D4" s="144" t="s">
        <v>34</v>
      </c>
      <c r="E4" s="3">
        <v>5</v>
      </c>
      <c r="F4" s="251" t="s">
        <v>1</v>
      </c>
      <c r="G4" s="252"/>
      <c r="I4" s="126" t="s">
        <v>4</v>
      </c>
      <c r="J4" s="126" t="s">
        <v>2</v>
      </c>
      <c r="K4" s="126" t="s">
        <v>5</v>
      </c>
      <c r="L4" s="126" t="s">
        <v>5</v>
      </c>
      <c r="M4" s="108" t="s">
        <v>6</v>
      </c>
      <c r="N4" s="108" t="s">
        <v>5</v>
      </c>
      <c r="O4" s="108" t="s">
        <v>1</v>
      </c>
      <c r="P4" s="109" t="s">
        <v>1</v>
      </c>
      <c r="Q4" s="108" t="s">
        <v>1</v>
      </c>
      <c r="R4" s="108" t="s">
        <v>3</v>
      </c>
      <c r="S4" s="108" t="s">
        <v>3</v>
      </c>
      <c r="T4" s="108" t="s">
        <v>94</v>
      </c>
      <c r="U4" s="108" t="s">
        <v>2</v>
      </c>
      <c r="V4" s="111"/>
      <c r="W4" s="98"/>
      <c r="X4" s="151">
        <v>2</v>
      </c>
      <c r="Y4" s="146">
        <v>4</v>
      </c>
      <c r="Z4" s="146">
        <v>2.5</v>
      </c>
      <c r="AA4" s="146">
        <v>1</v>
      </c>
      <c r="AB4" s="146">
        <v>3</v>
      </c>
      <c r="AC4" s="99">
        <v>1.5</v>
      </c>
      <c r="AE4" s="15" t="s">
        <v>6</v>
      </c>
    </row>
    <row r="5" spans="1:31" ht="22.5" customHeight="1" x14ac:dyDescent="0.2">
      <c r="A5" s="2">
        <v>3</v>
      </c>
      <c r="B5" s="3" t="s">
        <v>11</v>
      </c>
      <c r="C5" s="3" t="s">
        <v>113</v>
      </c>
      <c r="D5" s="144" t="s">
        <v>33</v>
      </c>
      <c r="E5" s="12">
        <v>4</v>
      </c>
      <c r="F5" s="251" t="s">
        <v>5</v>
      </c>
      <c r="G5" s="252"/>
      <c r="I5" s="126" t="s">
        <v>5</v>
      </c>
      <c r="J5" s="126" t="s">
        <v>1</v>
      </c>
      <c r="K5" s="126" t="s">
        <v>1</v>
      </c>
      <c r="L5" s="126" t="s">
        <v>5</v>
      </c>
      <c r="M5" s="108" t="s">
        <v>5</v>
      </c>
      <c r="N5" s="108" t="s">
        <v>5</v>
      </c>
      <c r="O5" s="108" t="s">
        <v>5</v>
      </c>
      <c r="P5" s="109" t="s">
        <v>1</v>
      </c>
      <c r="Q5" s="108" t="s">
        <v>5</v>
      </c>
      <c r="R5" s="108" t="s">
        <v>5</v>
      </c>
      <c r="S5" s="108" t="s">
        <v>1</v>
      </c>
      <c r="T5" s="108" t="s">
        <v>1</v>
      </c>
      <c r="U5" s="108" t="s">
        <v>1</v>
      </c>
      <c r="V5" s="111"/>
      <c r="W5" s="98"/>
      <c r="X5" s="151"/>
      <c r="Y5" s="128">
        <v>6</v>
      </c>
      <c r="Z5" s="151"/>
      <c r="AA5" s="151"/>
      <c r="AB5" s="130">
        <v>8</v>
      </c>
      <c r="AC5" s="99"/>
      <c r="AE5" s="15" t="s">
        <v>5</v>
      </c>
    </row>
    <row r="6" spans="1:31" ht="22.5" customHeight="1" x14ac:dyDescent="0.2">
      <c r="A6" s="2">
        <v>4</v>
      </c>
      <c r="B6" s="3" t="s">
        <v>19</v>
      </c>
      <c r="C6" s="3" t="s">
        <v>114</v>
      </c>
      <c r="D6" s="144" t="s">
        <v>31</v>
      </c>
      <c r="E6" s="3">
        <v>9</v>
      </c>
      <c r="F6" s="251" t="s">
        <v>5</v>
      </c>
      <c r="G6" s="252"/>
      <c r="I6" s="126" t="s">
        <v>6</v>
      </c>
      <c r="J6" s="126" t="s">
        <v>5</v>
      </c>
      <c r="K6" s="126" t="s">
        <v>5</v>
      </c>
      <c r="L6" s="126" t="s">
        <v>5</v>
      </c>
      <c r="M6" s="108" t="s">
        <v>6</v>
      </c>
      <c r="N6" s="108" t="s">
        <v>6</v>
      </c>
      <c r="O6" s="108" t="s">
        <v>6</v>
      </c>
      <c r="P6" s="109" t="s">
        <v>6</v>
      </c>
      <c r="Q6" s="108" t="s">
        <v>6</v>
      </c>
      <c r="R6" s="108" t="s">
        <v>5</v>
      </c>
      <c r="S6" s="108" t="s">
        <v>1</v>
      </c>
      <c r="T6" s="108" t="s">
        <v>5</v>
      </c>
      <c r="U6" s="108" t="s">
        <v>5</v>
      </c>
      <c r="V6" s="110" t="s">
        <v>95</v>
      </c>
      <c r="W6" s="98"/>
      <c r="X6" s="151">
        <v>0.5</v>
      </c>
      <c r="Y6" s="151">
        <v>1</v>
      </c>
      <c r="Z6" s="151">
        <v>0.5</v>
      </c>
      <c r="AA6" s="151"/>
      <c r="AB6" s="130">
        <v>7</v>
      </c>
      <c r="AC6" s="129">
        <v>6</v>
      </c>
      <c r="AE6" s="15" t="s">
        <v>118</v>
      </c>
    </row>
    <row r="7" spans="1:31" ht="22.5" customHeight="1" x14ac:dyDescent="0.2">
      <c r="A7" s="2">
        <v>5</v>
      </c>
      <c r="B7" s="3" t="s">
        <v>20</v>
      </c>
      <c r="C7" s="3" t="s">
        <v>55</v>
      </c>
      <c r="D7" s="144" t="s">
        <v>32</v>
      </c>
      <c r="E7" s="3">
        <v>5</v>
      </c>
      <c r="F7" s="251" t="s">
        <v>5</v>
      </c>
      <c r="G7" s="252"/>
      <c r="I7" s="126" t="s">
        <v>1</v>
      </c>
      <c r="J7" s="126" t="s">
        <v>5</v>
      </c>
      <c r="K7" s="126" t="s">
        <v>6</v>
      </c>
      <c r="L7" s="126" t="s">
        <v>5</v>
      </c>
      <c r="M7" s="108" t="s">
        <v>6</v>
      </c>
      <c r="N7" s="108" t="s">
        <v>1</v>
      </c>
      <c r="O7" s="108" t="s">
        <v>5</v>
      </c>
      <c r="P7" s="109" t="s">
        <v>5</v>
      </c>
      <c r="Q7" s="108" t="s">
        <v>25</v>
      </c>
      <c r="R7" s="108" t="s">
        <v>6</v>
      </c>
      <c r="S7" s="108" t="s">
        <v>6</v>
      </c>
      <c r="T7" s="108" t="s">
        <v>1</v>
      </c>
      <c r="U7" s="112"/>
      <c r="V7" s="111"/>
      <c r="W7" s="98">
        <v>1</v>
      </c>
      <c r="X7" s="151"/>
      <c r="Y7" s="151">
        <v>3</v>
      </c>
      <c r="Z7" s="151"/>
      <c r="AA7" s="151"/>
      <c r="AB7" s="128">
        <v>5</v>
      </c>
      <c r="AC7" s="129">
        <v>4</v>
      </c>
      <c r="AE7" s="15" t="s">
        <v>6</v>
      </c>
    </row>
    <row r="8" spans="1:31" ht="22.5" customHeight="1" x14ac:dyDescent="0.2">
      <c r="A8" s="2">
        <v>6</v>
      </c>
      <c r="B8" s="3" t="s">
        <v>21</v>
      </c>
      <c r="C8" s="3" t="s">
        <v>74</v>
      </c>
      <c r="D8" s="144" t="s">
        <v>82</v>
      </c>
      <c r="E8" s="3">
        <v>4</v>
      </c>
      <c r="F8" s="251" t="s">
        <v>5</v>
      </c>
      <c r="G8" s="252"/>
      <c r="I8" s="126" t="s">
        <v>5</v>
      </c>
      <c r="J8" s="126" t="s">
        <v>5</v>
      </c>
      <c r="K8" s="126" t="s">
        <v>6</v>
      </c>
      <c r="L8" s="126" t="s">
        <v>5</v>
      </c>
      <c r="M8" s="108" t="s">
        <v>25</v>
      </c>
      <c r="N8" s="108" t="s">
        <v>5</v>
      </c>
      <c r="O8" s="108" t="s">
        <v>6</v>
      </c>
      <c r="P8" s="109" t="s">
        <v>1</v>
      </c>
      <c r="Q8" s="108" t="s">
        <v>1</v>
      </c>
      <c r="R8" s="108" t="s">
        <v>6</v>
      </c>
      <c r="S8" s="118"/>
      <c r="T8" s="112"/>
      <c r="U8" s="112"/>
      <c r="V8" s="111"/>
      <c r="W8" s="98">
        <v>1</v>
      </c>
      <c r="X8" s="151"/>
      <c r="Y8" s="151">
        <v>2</v>
      </c>
      <c r="Z8" s="151"/>
      <c r="AA8" s="151"/>
      <c r="AB8" s="128">
        <v>5</v>
      </c>
      <c r="AC8" s="147">
        <v>3</v>
      </c>
      <c r="AE8" s="15" t="s">
        <v>25</v>
      </c>
    </row>
    <row r="9" spans="1:31" ht="22.5" customHeight="1" x14ac:dyDescent="0.2">
      <c r="A9" s="2">
        <v>7</v>
      </c>
      <c r="B9" s="3" t="s">
        <v>12</v>
      </c>
      <c r="C9" s="3" t="s">
        <v>7</v>
      </c>
      <c r="D9" s="144" t="s">
        <v>30</v>
      </c>
      <c r="E9" s="3">
        <v>9</v>
      </c>
      <c r="F9" s="251" t="s">
        <v>1</v>
      </c>
      <c r="G9" s="252"/>
      <c r="I9" s="126" t="s">
        <v>5</v>
      </c>
      <c r="J9" s="126" t="s">
        <v>1</v>
      </c>
      <c r="K9" s="126" t="s">
        <v>1</v>
      </c>
      <c r="L9" s="126" t="s">
        <v>2</v>
      </c>
      <c r="M9" s="108" t="s">
        <v>1</v>
      </c>
      <c r="N9" s="108" t="s">
        <v>5</v>
      </c>
      <c r="O9" s="108" t="s">
        <v>5</v>
      </c>
      <c r="P9" s="109" t="s">
        <v>1</v>
      </c>
      <c r="Q9" s="108" t="s">
        <v>5</v>
      </c>
      <c r="R9" s="108" t="s">
        <v>5</v>
      </c>
      <c r="S9" s="108" t="s">
        <v>1</v>
      </c>
      <c r="T9" s="108" t="s">
        <v>6</v>
      </c>
      <c r="U9" s="108" t="s">
        <v>6</v>
      </c>
      <c r="V9" s="110" t="s">
        <v>6</v>
      </c>
      <c r="W9" s="98"/>
      <c r="X9" s="151">
        <v>1</v>
      </c>
      <c r="Y9" s="128">
        <v>6</v>
      </c>
      <c r="Z9" s="151"/>
      <c r="AA9" s="151"/>
      <c r="AB9" s="128">
        <v>5</v>
      </c>
      <c r="AC9" s="99">
        <v>3</v>
      </c>
      <c r="AE9" s="15" t="s">
        <v>1</v>
      </c>
    </row>
    <row r="10" spans="1:31" ht="22.5" customHeight="1" x14ac:dyDescent="0.2">
      <c r="A10" s="2">
        <v>8</v>
      </c>
      <c r="B10" s="3" t="s">
        <v>22</v>
      </c>
      <c r="C10" s="3" t="s">
        <v>54</v>
      </c>
      <c r="D10" s="144" t="s">
        <v>32</v>
      </c>
      <c r="E10" s="3">
        <v>5</v>
      </c>
      <c r="F10" s="251" t="s">
        <v>3</v>
      </c>
      <c r="G10" s="252"/>
      <c r="I10" s="126" t="s">
        <v>2</v>
      </c>
      <c r="J10" s="126" t="s">
        <v>6</v>
      </c>
      <c r="K10" s="126" t="s">
        <v>4</v>
      </c>
      <c r="L10" s="126" t="s">
        <v>6</v>
      </c>
      <c r="M10" s="118" t="s">
        <v>107</v>
      </c>
      <c r="N10" s="108" t="s">
        <v>6</v>
      </c>
      <c r="O10" s="108" t="s">
        <v>1</v>
      </c>
      <c r="P10" s="109" t="s">
        <v>5</v>
      </c>
      <c r="Q10" s="108" t="s">
        <v>25</v>
      </c>
      <c r="R10" s="108" t="s">
        <v>5</v>
      </c>
      <c r="S10" s="108" t="s">
        <v>5</v>
      </c>
      <c r="T10" s="108" t="s">
        <v>6</v>
      </c>
      <c r="U10" s="108" t="s">
        <v>1</v>
      </c>
      <c r="V10" s="111"/>
      <c r="W10" s="98">
        <v>1</v>
      </c>
      <c r="X10" s="151">
        <v>1</v>
      </c>
      <c r="Y10" s="151">
        <v>2</v>
      </c>
      <c r="Z10" s="151">
        <v>1</v>
      </c>
      <c r="AA10" s="151">
        <v>1</v>
      </c>
      <c r="AB10" s="146">
        <v>3</v>
      </c>
      <c r="AC10" s="129">
        <v>4</v>
      </c>
      <c r="AE10" s="15" t="s">
        <v>6</v>
      </c>
    </row>
    <row r="11" spans="1:31" ht="22.5" customHeight="1" x14ac:dyDescent="0.2">
      <c r="A11" s="2">
        <v>9</v>
      </c>
      <c r="B11" s="3" t="s">
        <v>13</v>
      </c>
      <c r="C11" s="3" t="s">
        <v>115</v>
      </c>
      <c r="D11" s="144" t="s">
        <v>35</v>
      </c>
      <c r="E11" s="3">
        <v>4</v>
      </c>
      <c r="F11" s="251" t="s">
        <v>5</v>
      </c>
      <c r="G11" s="252"/>
      <c r="I11" s="126" t="s">
        <v>5</v>
      </c>
      <c r="J11" s="126" t="s">
        <v>5</v>
      </c>
      <c r="K11" s="126" t="s">
        <v>6</v>
      </c>
      <c r="L11" s="126" t="s">
        <v>5</v>
      </c>
      <c r="M11" s="118" t="s">
        <v>107</v>
      </c>
      <c r="N11" s="108" t="s">
        <v>1</v>
      </c>
      <c r="O11" s="108" t="s">
        <v>1</v>
      </c>
      <c r="P11" s="113" t="s">
        <v>5</v>
      </c>
      <c r="Q11" s="108" t="s">
        <v>92</v>
      </c>
      <c r="R11" s="108" t="s">
        <v>1</v>
      </c>
      <c r="S11" s="108" t="s">
        <v>5</v>
      </c>
      <c r="T11" s="108" t="s">
        <v>5</v>
      </c>
      <c r="U11" s="108" t="s">
        <v>6</v>
      </c>
      <c r="V11" s="110" t="s">
        <v>1</v>
      </c>
      <c r="W11" s="98"/>
      <c r="X11" s="151"/>
      <c r="Y11" s="128">
        <v>4</v>
      </c>
      <c r="Z11" s="151">
        <v>0.5</v>
      </c>
      <c r="AA11" s="151"/>
      <c r="AB11" s="130">
        <v>7</v>
      </c>
      <c r="AC11" s="99">
        <v>2.5</v>
      </c>
      <c r="AE11" s="15" t="s">
        <v>6</v>
      </c>
    </row>
    <row r="12" spans="1:31" ht="22.5" customHeight="1" x14ac:dyDescent="0.2">
      <c r="A12" s="2">
        <v>10</v>
      </c>
      <c r="B12" s="3" t="s">
        <v>23</v>
      </c>
      <c r="C12" s="3" t="s">
        <v>116</v>
      </c>
      <c r="D12" s="144" t="s">
        <v>37</v>
      </c>
      <c r="E12" s="3">
        <v>9</v>
      </c>
      <c r="F12" s="251" t="s">
        <v>5</v>
      </c>
      <c r="G12" s="252"/>
      <c r="I12" s="126" t="s">
        <v>5</v>
      </c>
      <c r="J12" s="126" t="s">
        <v>5</v>
      </c>
      <c r="K12" s="126" t="s">
        <v>5</v>
      </c>
      <c r="L12" s="126" t="s">
        <v>5</v>
      </c>
      <c r="M12" s="118" t="s">
        <v>107</v>
      </c>
      <c r="N12" s="108" t="s">
        <v>1</v>
      </c>
      <c r="O12" s="108" t="s">
        <v>6</v>
      </c>
      <c r="P12" s="113" t="s">
        <v>6</v>
      </c>
      <c r="Q12" s="108" t="s">
        <v>5</v>
      </c>
      <c r="R12" s="108" t="s">
        <v>5</v>
      </c>
      <c r="S12" s="108" t="s">
        <v>5</v>
      </c>
      <c r="T12" s="108" t="s">
        <v>5</v>
      </c>
      <c r="U12" s="108" t="s">
        <v>5</v>
      </c>
      <c r="V12" s="110" t="s">
        <v>95</v>
      </c>
      <c r="W12" s="98"/>
      <c r="X12" s="151">
        <v>0.5</v>
      </c>
      <c r="Y12" s="151">
        <v>1</v>
      </c>
      <c r="Z12" s="151">
        <v>0.5</v>
      </c>
      <c r="AA12" s="151"/>
      <c r="AB12" s="130">
        <v>10</v>
      </c>
      <c r="AC12" s="99">
        <v>2</v>
      </c>
      <c r="AE12" s="15" t="s">
        <v>117</v>
      </c>
    </row>
    <row r="13" spans="1:31" ht="22.5" customHeight="1" x14ac:dyDescent="0.2">
      <c r="A13" s="2">
        <v>11</v>
      </c>
      <c r="B13" s="3" t="s">
        <v>24</v>
      </c>
      <c r="C13" s="3" t="s">
        <v>73</v>
      </c>
      <c r="D13" s="144" t="s">
        <v>36</v>
      </c>
      <c r="E13" s="3">
        <v>4</v>
      </c>
      <c r="F13" s="251" t="s">
        <v>1</v>
      </c>
      <c r="G13" s="252"/>
      <c r="I13" s="126" t="s">
        <v>5</v>
      </c>
      <c r="J13" s="126" t="s">
        <v>6</v>
      </c>
      <c r="K13" s="126" t="s">
        <v>1</v>
      </c>
      <c r="L13" s="126" t="s">
        <v>1</v>
      </c>
      <c r="M13" s="118" t="s">
        <v>107</v>
      </c>
      <c r="N13" s="108" t="s">
        <v>1</v>
      </c>
      <c r="O13" s="108" t="s">
        <v>1</v>
      </c>
      <c r="P13" s="109" t="s">
        <v>1</v>
      </c>
      <c r="Q13" s="108" t="s">
        <v>1</v>
      </c>
      <c r="R13" s="108" t="s">
        <v>1</v>
      </c>
      <c r="S13" s="108" t="s">
        <v>1</v>
      </c>
      <c r="T13" s="108" t="s">
        <v>1</v>
      </c>
      <c r="U13" s="108" t="s">
        <v>1</v>
      </c>
      <c r="V13" s="110" t="s">
        <v>5</v>
      </c>
      <c r="W13" s="98"/>
      <c r="X13" s="151"/>
      <c r="Y13" s="130">
        <v>11</v>
      </c>
      <c r="Z13" s="151"/>
      <c r="AA13" s="151"/>
      <c r="AB13" s="151">
        <v>2</v>
      </c>
      <c r="AC13" s="99">
        <v>1</v>
      </c>
      <c r="AE13" s="15" t="s">
        <v>6</v>
      </c>
    </row>
    <row r="14" spans="1:31" ht="22.5" customHeight="1" x14ac:dyDescent="0.2">
      <c r="A14" s="2">
        <v>12</v>
      </c>
      <c r="B14" s="3" t="s">
        <v>75</v>
      </c>
      <c r="C14" s="3" t="s">
        <v>9</v>
      </c>
      <c r="D14" s="144" t="s">
        <v>29</v>
      </c>
      <c r="E14" s="3">
        <v>9</v>
      </c>
      <c r="F14" s="251" t="s">
        <v>1</v>
      </c>
      <c r="G14" s="252"/>
      <c r="I14" s="126" t="s">
        <v>1</v>
      </c>
      <c r="J14" s="126" t="s">
        <v>1</v>
      </c>
      <c r="K14" s="126" t="s">
        <v>1</v>
      </c>
      <c r="L14" s="126" t="s">
        <v>5</v>
      </c>
      <c r="M14" s="118" t="s">
        <v>107</v>
      </c>
      <c r="N14" s="108" t="s">
        <v>2</v>
      </c>
      <c r="O14" s="108" t="s">
        <v>6</v>
      </c>
      <c r="P14" s="109" t="s">
        <v>6</v>
      </c>
      <c r="Q14" s="108" t="s">
        <v>6</v>
      </c>
      <c r="R14" s="108" t="s">
        <v>6</v>
      </c>
      <c r="S14" s="108" t="s">
        <v>6</v>
      </c>
      <c r="T14" s="108" t="s">
        <v>6</v>
      </c>
      <c r="U14" s="108" t="s">
        <v>5</v>
      </c>
      <c r="V14" s="110" t="s">
        <v>5</v>
      </c>
      <c r="W14" s="98"/>
      <c r="X14" s="151">
        <v>1</v>
      </c>
      <c r="Y14" s="128">
        <v>4</v>
      </c>
      <c r="Z14" s="151"/>
      <c r="AA14" s="151"/>
      <c r="AB14" s="151">
        <v>3</v>
      </c>
      <c r="AC14" s="129">
        <v>6</v>
      </c>
      <c r="AE14" s="15" t="s">
        <v>117</v>
      </c>
    </row>
    <row r="15" spans="1:31" ht="22.5" customHeight="1" x14ac:dyDescent="0.2">
      <c r="A15" s="12"/>
      <c r="B15" s="1"/>
      <c r="C15" s="1" t="s">
        <v>96</v>
      </c>
      <c r="D15" s="144" t="s">
        <v>97</v>
      </c>
      <c r="E15" s="1"/>
      <c r="F15" s="251" t="s">
        <v>3</v>
      </c>
      <c r="G15" s="252"/>
      <c r="I15" s="125" t="s">
        <v>3</v>
      </c>
      <c r="J15" s="125" t="s">
        <v>4</v>
      </c>
      <c r="K15" s="125" t="s">
        <v>4</v>
      </c>
      <c r="L15" s="125" t="s">
        <v>5</v>
      </c>
      <c r="M15" s="127" t="s">
        <v>2</v>
      </c>
      <c r="N15" s="100" t="s">
        <v>25</v>
      </c>
      <c r="O15" s="100" t="s">
        <v>4</v>
      </c>
      <c r="P15" s="100" t="s">
        <v>99</v>
      </c>
      <c r="Q15" s="116"/>
      <c r="R15" s="116"/>
      <c r="S15" s="116"/>
      <c r="T15" s="116"/>
      <c r="U15" s="116"/>
      <c r="V15" s="117"/>
      <c r="W15" s="98"/>
      <c r="X15" s="24"/>
      <c r="Y15" s="24"/>
      <c r="Z15" s="24"/>
      <c r="AA15" s="24"/>
      <c r="AB15" s="24"/>
      <c r="AC15" s="99"/>
      <c r="AE15" s="15" t="s">
        <v>5</v>
      </c>
    </row>
    <row r="16" spans="1:31" ht="22.5" customHeight="1" x14ac:dyDescent="0.2">
      <c r="A16" s="256"/>
      <c r="B16" s="258"/>
      <c r="C16" s="258"/>
      <c r="D16" s="258"/>
      <c r="E16" s="258"/>
      <c r="F16" s="258"/>
      <c r="G16" s="257"/>
      <c r="I16" s="123">
        <v>96</v>
      </c>
      <c r="J16" s="123">
        <v>96</v>
      </c>
      <c r="K16" s="123">
        <v>98</v>
      </c>
      <c r="L16" s="123">
        <v>112</v>
      </c>
      <c r="M16" s="114">
        <v>52</v>
      </c>
      <c r="N16" s="114">
        <v>94</v>
      </c>
      <c r="O16" s="114">
        <v>96</v>
      </c>
      <c r="P16" s="114">
        <v>98</v>
      </c>
      <c r="Q16" s="114">
        <v>100</v>
      </c>
      <c r="R16" s="114">
        <v>102</v>
      </c>
      <c r="S16" s="114"/>
      <c r="T16" s="114"/>
      <c r="U16" s="114"/>
      <c r="V16" s="115"/>
      <c r="W16" s="95">
        <f>SUM(W3:W15)</f>
        <v>3</v>
      </c>
      <c r="X16" s="96">
        <f t="shared" ref="X16:AC16" si="0">SUM(X3:X15)</f>
        <v>6</v>
      </c>
      <c r="Y16" s="96">
        <f t="shared" si="0"/>
        <v>47</v>
      </c>
      <c r="Z16" s="96">
        <f t="shared" si="0"/>
        <v>5</v>
      </c>
      <c r="AA16" s="96">
        <f t="shared" si="0"/>
        <v>2</v>
      </c>
      <c r="AB16" s="96">
        <f t="shared" si="0"/>
        <v>69</v>
      </c>
      <c r="AC16" s="97">
        <f t="shared" si="0"/>
        <v>34</v>
      </c>
    </row>
    <row r="17" spans="1:29" ht="22.5" customHeight="1" x14ac:dyDescent="0.2">
      <c r="A17" s="12"/>
      <c r="B17" s="1"/>
      <c r="C17" s="1" t="s">
        <v>98</v>
      </c>
      <c r="D17" s="3" t="s">
        <v>102</v>
      </c>
      <c r="E17" s="90">
        <f>SUM(E3:E15)</f>
        <v>76</v>
      </c>
      <c r="F17" s="256"/>
      <c r="G17" s="257"/>
      <c r="I17" s="125" t="s">
        <v>5</v>
      </c>
      <c r="J17" s="125" t="s">
        <v>5</v>
      </c>
      <c r="K17" s="125" t="s">
        <v>5</v>
      </c>
      <c r="L17" s="125" t="s">
        <v>5</v>
      </c>
      <c r="M17" s="100" t="s">
        <v>5</v>
      </c>
      <c r="N17" s="100" t="s">
        <v>6</v>
      </c>
      <c r="O17" s="100" t="s">
        <v>5</v>
      </c>
      <c r="P17" s="100" t="s">
        <v>1</v>
      </c>
      <c r="Q17" s="100" t="s">
        <v>5</v>
      </c>
      <c r="R17" s="100" t="s">
        <v>5</v>
      </c>
      <c r="S17" s="100" t="s">
        <v>1</v>
      </c>
      <c r="T17" s="100" t="s">
        <v>1</v>
      </c>
      <c r="U17" s="100" t="s">
        <v>1</v>
      </c>
      <c r="V17" s="101" t="s">
        <v>6</v>
      </c>
      <c r="W17" s="105"/>
      <c r="X17" s="106"/>
      <c r="Y17" s="106"/>
      <c r="Z17" s="106"/>
      <c r="AA17" s="106"/>
      <c r="AB17" s="106"/>
      <c r="AC17" s="107"/>
    </row>
    <row r="18" spans="1:29" ht="15" customHeight="1" x14ac:dyDescent="0.2">
      <c r="A18" s="7"/>
      <c r="B18" s="7"/>
      <c r="C18" s="7"/>
      <c r="D18" s="9"/>
      <c r="E18" s="9"/>
      <c r="F18" s="14"/>
    </row>
    <row r="19" spans="1:29" ht="15" customHeight="1" x14ac:dyDescent="0.2">
      <c r="A19" s="7"/>
      <c r="B19" s="7"/>
      <c r="C19" s="7"/>
      <c r="E19" s="9"/>
      <c r="F19" s="14"/>
    </row>
    <row r="20" spans="1:29" ht="22.5" customHeight="1" x14ac:dyDescent="0.2">
      <c r="A20" s="181" t="s">
        <v>44</v>
      </c>
      <c r="B20" s="182"/>
      <c r="C20" s="183"/>
      <c r="D20" s="181" t="s">
        <v>45</v>
      </c>
      <c r="E20" s="183"/>
      <c r="F20" s="28" t="s">
        <v>80</v>
      </c>
      <c r="G20" s="29" t="s">
        <v>81</v>
      </c>
      <c r="I20" s="29" t="s">
        <v>104</v>
      </c>
      <c r="J20" s="29" t="s">
        <v>105</v>
      </c>
      <c r="L20" s="239" t="s">
        <v>108</v>
      </c>
      <c r="M20" s="240"/>
      <c r="N20" s="240"/>
      <c r="O20" s="240"/>
      <c r="P20" s="240"/>
      <c r="Q20" s="241"/>
      <c r="V20" s="171" t="s">
        <v>59</v>
      </c>
      <c r="W20" s="171" t="s">
        <v>202</v>
      </c>
    </row>
    <row r="21" spans="1:29" ht="21" customHeight="1" x14ac:dyDescent="0.2">
      <c r="A21" s="2"/>
      <c r="B21" s="2">
        <v>2019</v>
      </c>
      <c r="C21" s="2" t="s">
        <v>46</v>
      </c>
      <c r="D21" s="2" t="s">
        <v>78</v>
      </c>
      <c r="E21" s="3">
        <f t="shared" ref="E21" si="1">F21+G21</f>
        <v>337</v>
      </c>
      <c r="F21" s="94">
        <v>122</v>
      </c>
      <c r="G21" s="94">
        <v>215</v>
      </c>
      <c r="H21" s="150"/>
      <c r="I21" s="119">
        <v>182</v>
      </c>
      <c r="J21" s="94">
        <v>155</v>
      </c>
      <c r="L21" s="242" t="s">
        <v>109</v>
      </c>
      <c r="M21" s="243"/>
      <c r="N21" s="243"/>
      <c r="O21" s="243"/>
      <c r="P21" s="243"/>
      <c r="Q21" s="243"/>
      <c r="R21" s="243"/>
      <c r="S21" s="243"/>
      <c r="T21" s="244"/>
      <c r="V21" s="180">
        <f>F21/E21</f>
        <v>0.36201780415430268</v>
      </c>
      <c r="W21" s="180">
        <f>I21/E21</f>
        <v>0.5400593471810089</v>
      </c>
    </row>
    <row r="22" spans="1:29" ht="21" customHeight="1" x14ac:dyDescent="0.2">
      <c r="A22" s="2"/>
      <c r="B22" s="2">
        <v>2018</v>
      </c>
      <c r="C22" s="2" t="s">
        <v>46</v>
      </c>
      <c r="D22" s="2" t="s">
        <v>78</v>
      </c>
      <c r="E22" s="3">
        <f t="shared" ref="E22" si="2">F22+G22</f>
        <v>414</v>
      </c>
      <c r="F22" s="94">
        <v>154</v>
      </c>
      <c r="G22" s="94">
        <v>260</v>
      </c>
      <c r="H22" s="132"/>
      <c r="I22" s="119">
        <v>210</v>
      </c>
      <c r="J22" s="94">
        <v>204</v>
      </c>
      <c r="L22" s="245"/>
      <c r="M22" s="246"/>
      <c r="N22" s="246"/>
      <c r="O22" s="246"/>
      <c r="P22" s="246"/>
      <c r="Q22" s="246"/>
      <c r="R22" s="246"/>
      <c r="S22" s="246"/>
      <c r="T22" s="247"/>
      <c r="V22" s="180">
        <f t="shared" ref="V22:V31" si="3">F22/E22</f>
        <v>0.3719806763285024</v>
      </c>
      <c r="W22" s="180">
        <f t="shared" ref="W22:W31" si="4">I22/E22</f>
        <v>0.50724637681159424</v>
      </c>
    </row>
    <row r="23" spans="1:29" ht="21" customHeight="1" x14ac:dyDescent="0.2">
      <c r="A23" s="2"/>
      <c r="B23" s="2">
        <v>2017</v>
      </c>
      <c r="C23" s="2" t="s">
        <v>46</v>
      </c>
      <c r="D23" s="2" t="s">
        <v>78</v>
      </c>
      <c r="E23" s="3">
        <f t="shared" ref="E23:E27" si="5">F23+G23</f>
        <v>375</v>
      </c>
      <c r="F23" s="94">
        <v>129</v>
      </c>
      <c r="G23" s="94">
        <v>246</v>
      </c>
      <c r="H23" s="120"/>
      <c r="I23" s="119">
        <v>200</v>
      </c>
      <c r="J23" s="94">
        <v>175</v>
      </c>
      <c r="L23" s="242" t="s">
        <v>110</v>
      </c>
      <c r="M23" s="243"/>
      <c r="N23" s="243"/>
      <c r="O23" s="243"/>
      <c r="P23" s="243"/>
      <c r="Q23" s="243"/>
      <c r="R23" s="243"/>
      <c r="S23" s="243"/>
      <c r="T23" s="244"/>
      <c r="V23" s="180">
        <f t="shared" si="3"/>
        <v>0.34399999999999997</v>
      </c>
      <c r="W23" s="180">
        <f t="shared" si="4"/>
        <v>0.53333333333333333</v>
      </c>
    </row>
    <row r="24" spans="1:29" ht="21" customHeight="1" x14ac:dyDescent="0.2">
      <c r="A24" s="2"/>
      <c r="B24" s="2">
        <v>2016</v>
      </c>
      <c r="C24" s="2" t="s">
        <v>46</v>
      </c>
      <c r="D24" s="2" t="s">
        <v>78</v>
      </c>
      <c r="E24" s="3">
        <f t="shared" si="5"/>
        <v>358</v>
      </c>
      <c r="F24" s="94">
        <v>108</v>
      </c>
      <c r="G24" s="94">
        <v>250</v>
      </c>
      <c r="H24" s="120"/>
      <c r="I24" s="119">
        <v>227</v>
      </c>
      <c r="J24" s="94">
        <v>131</v>
      </c>
      <c r="L24" s="248"/>
      <c r="M24" s="249"/>
      <c r="N24" s="249"/>
      <c r="O24" s="249"/>
      <c r="P24" s="249"/>
      <c r="Q24" s="249"/>
      <c r="R24" s="249"/>
      <c r="S24" s="249"/>
      <c r="T24" s="250"/>
      <c r="V24" s="180">
        <f t="shared" si="3"/>
        <v>0.3016759776536313</v>
      </c>
      <c r="W24" s="180">
        <f t="shared" si="4"/>
        <v>0.63407821229050276</v>
      </c>
    </row>
    <row r="25" spans="1:29" ht="21" customHeight="1" x14ac:dyDescent="0.2">
      <c r="A25" s="2"/>
      <c r="B25" s="2">
        <v>2015</v>
      </c>
      <c r="C25" s="2" t="s">
        <v>46</v>
      </c>
      <c r="D25" s="2" t="s">
        <v>78</v>
      </c>
      <c r="E25" s="3">
        <f t="shared" si="5"/>
        <v>336</v>
      </c>
      <c r="F25" s="94">
        <v>100</v>
      </c>
      <c r="G25" s="94">
        <v>236</v>
      </c>
      <c r="I25" s="119">
        <v>201</v>
      </c>
      <c r="J25" s="94">
        <v>135</v>
      </c>
      <c r="L25" s="245"/>
      <c r="M25" s="246"/>
      <c r="N25" s="246"/>
      <c r="O25" s="246"/>
      <c r="P25" s="246"/>
      <c r="Q25" s="246"/>
      <c r="R25" s="246"/>
      <c r="S25" s="246"/>
      <c r="T25" s="247"/>
      <c r="V25" s="180">
        <f t="shared" si="3"/>
        <v>0.29761904761904762</v>
      </c>
      <c r="W25" s="180">
        <f t="shared" si="4"/>
        <v>0.5982142857142857</v>
      </c>
    </row>
    <row r="26" spans="1:29" ht="21" customHeight="1" x14ac:dyDescent="0.2">
      <c r="A26" s="2"/>
      <c r="B26" s="2">
        <v>2014</v>
      </c>
      <c r="C26" s="2" t="s">
        <v>46</v>
      </c>
      <c r="D26" s="2" t="s">
        <v>203</v>
      </c>
      <c r="E26" s="3">
        <f t="shared" si="5"/>
        <v>340</v>
      </c>
      <c r="F26" s="94">
        <v>105</v>
      </c>
      <c r="G26" s="94">
        <v>235</v>
      </c>
      <c r="I26" s="119">
        <v>168</v>
      </c>
      <c r="J26" s="94">
        <v>172</v>
      </c>
      <c r="L26" s="132"/>
      <c r="M26" s="132"/>
      <c r="N26" s="132"/>
      <c r="O26" s="132"/>
      <c r="P26" s="132"/>
      <c r="Q26" s="132"/>
      <c r="V26" s="180">
        <f t="shared" si="3"/>
        <v>0.30882352941176472</v>
      </c>
      <c r="W26" s="180">
        <f t="shared" si="4"/>
        <v>0.49411764705882355</v>
      </c>
    </row>
    <row r="27" spans="1:29" ht="21" customHeight="1" x14ac:dyDescent="0.2">
      <c r="A27" s="2"/>
      <c r="B27" s="2">
        <v>2013</v>
      </c>
      <c r="C27" s="2" t="s">
        <v>46</v>
      </c>
      <c r="D27" s="2" t="s">
        <v>78</v>
      </c>
      <c r="E27" s="3">
        <f t="shared" si="5"/>
        <v>370</v>
      </c>
      <c r="F27" s="3">
        <v>106</v>
      </c>
      <c r="G27" s="3">
        <v>264</v>
      </c>
      <c r="I27" s="2">
        <v>206</v>
      </c>
      <c r="J27" s="3">
        <v>164</v>
      </c>
      <c r="L27" s="225" t="s">
        <v>119</v>
      </c>
      <c r="M27" s="226"/>
      <c r="N27" s="226"/>
      <c r="O27" s="226"/>
      <c r="P27" s="226"/>
      <c r="Q27" s="226"/>
      <c r="R27" s="226"/>
      <c r="S27" s="226"/>
      <c r="T27" s="227"/>
      <c r="V27" s="180">
        <f t="shared" si="3"/>
        <v>0.2864864864864865</v>
      </c>
      <c r="W27" s="180">
        <f t="shared" si="4"/>
        <v>0.55675675675675673</v>
      </c>
    </row>
    <row r="28" spans="1:29" ht="21" customHeight="1" x14ac:dyDescent="0.2">
      <c r="A28" s="2"/>
      <c r="B28" s="2">
        <v>2012</v>
      </c>
      <c r="C28" s="2" t="s">
        <v>46</v>
      </c>
      <c r="D28" s="2" t="s">
        <v>78</v>
      </c>
      <c r="E28" s="3">
        <f t="shared" ref="E28:E32" si="6">F28+G28</f>
        <v>304</v>
      </c>
      <c r="F28" s="3">
        <v>86</v>
      </c>
      <c r="G28" s="3">
        <v>218</v>
      </c>
      <c r="I28" s="2">
        <v>130</v>
      </c>
      <c r="J28" s="3">
        <v>174</v>
      </c>
      <c r="L28" s="225" t="s">
        <v>121</v>
      </c>
      <c r="M28" s="226"/>
      <c r="N28" s="226"/>
      <c r="O28" s="226"/>
      <c r="P28" s="226"/>
      <c r="Q28" s="226"/>
      <c r="R28" s="226"/>
      <c r="S28" s="226"/>
      <c r="T28" s="227"/>
      <c r="V28" s="180">
        <f t="shared" si="3"/>
        <v>0.28289473684210525</v>
      </c>
      <c r="W28" s="180">
        <f t="shared" si="4"/>
        <v>0.42763157894736842</v>
      </c>
    </row>
    <row r="29" spans="1:29" ht="21" customHeight="1" x14ac:dyDescent="0.2">
      <c r="A29" s="2"/>
      <c r="B29" s="2">
        <v>2011</v>
      </c>
      <c r="C29" s="2" t="s">
        <v>46</v>
      </c>
      <c r="D29" s="2" t="s">
        <v>78</v>
      </c>
      <c r="E29" s="3">
        <f t="shared" si="6"/>
        <v>312</v>
      </c>
      <c r="F29" s="3">
        <v>75</v>
      </c>
      <c r="G29" s="3">
        <v>237</v>
      </c>
      <c r="I29" s="2">
        <v>130</v>
      </c>
      <c r="J29" s="3">
        <v>182</v>
      </c>
      <c r="L29" s="231" t="s">
        <v>122</v>
      </c>
      <c r="M29" s="232"/>
      <c r="N29" s="232"/>
      <c r="O29" s="232"/>
      <c r="P29" s="232"/>
      <c r="Q29" s="232"/>
      <c r="R29" s="232"/>
      <c r="S29" s="232"/>
      <c r="T29" s="233"/>
      <c r="V29" s="180">
        <f t="shared" si="3"/>
        <v>0.24038461538461539</v>
      </c>
      <c r="W29" s="180">
        <f t="shared" si="4"/>
        <v>0.41666666666666669</v>
      </c>
    </row>
    <row r="30" spans="1:29" ht="21" customHeight="1" x14ac:dyDescent="0.2">
      <c r="A30" s="2"/>
      <c r="B30" s="2">
        <v>2010</v>
      </c>
      <c r="C30" s="2" t="s">
        <v>46</v>
      </c>
      <c r="D30" s="2" t="s">
        <v>78</v>
      </c>
      <c r="E30" s="3">
        <f t="shared" si="6"/>
        <v>253</v>
      </c>
      <c r="F30" s="3">
        <v>80</v>
      </c>
      <c r="G30" s="3">
        <v>173</v>
      </c>
      <c r="I30" s="2">
        <v>130</v>
      </c>
      <c r="J30" s="3">
        <v>123</v>
      </c>
      <c r="L30" s="234"/>
      <c r="M30" s="235"/>
      <c r="N30" s="235"/>
      <c r="O30" s="235"/>
      <c r="P30" s="235"/>
      <c r="Q30" s="235"/>
      <c r="R30" s="235"/>
      <c r="S30" s="235"/>
      <c r="T30" s="236"/>
      <c r="V30" s="180">
        <f t="shared" si="3"/>
        <v>0.31620553359683795</v>
      </c>
      <c r="W30" s="180">
        <f t="shared" si="4"/>
        <v>0.51383399209486169</v>
      </c>
    </row>
    <row r="31" spans="1:29" ht="21" customHeight="1" x14ac:dyDescent="0.2">
      <c r="A31" s="2"/>
      <c r="B31" s="2">
        <v>2009</v>
      </c>
      <c r="C31" s="2" t="s">
        <v>46</v>
      </c>
      <c r="D31" s="2" t="s">
        <v>78</v>
      </c>
      <c r="E31" s="3">
        <f t="shared" si="6"/>
        <v>370</v>
      </c>
      <c r="F31" s="3">
        <v>130</v>
      </c>
      <c r="G31" s="3">
        <v>240</v>
      </c>
      <c r="I31" s="2">
        <v>175</v>
      </c>
      <c r="J31" s="3">
        <v>195</v>
      </c>
      <c r="L31" s="225" t="s">
        <v>200</v>
      </c>
      <c r="M31" s="226"/>
      <c r="N31" s="226"/>
      <c r="O31" s="226"/>
      <c r="P31" s="226"/>
      <c r="Q31" s="226"/>
      <c r="R31" s="226"/>
      <c r="S31" s="226"/>
      <c r="T31" s="227"/>
      <c r="V31" s="180">
        <f t="shared" si="3"/>
        <v>0.35135135135135137</v>
      </c>
      <c r="W31" s="180">
        <f t="shared" si="4"/>
        <v>0.47297297297297297</v>
      </c>
    </row>
    <row r="32" spans="1:29" ht="21" customHeight="1" x14ac:dyDescent="0.2">
      <c r="A32" s="2"/>
      <c r="B32" s="2">
        <v>2008</v>
      </c>
      <c r="C32" s="2" t="s">
        <v>46</v>
      </c>
      <c r="D32" s="2" t="s">
        <v>79</v>
      </c>
      <c r="E32" s="3">
        <f t="shared" si="6"/>
        <v>359</v>
      </c>
      <c r="F32" s="3">
        <v>99</v>
      </c>
      <c r="G32" s="3">
        <v>260</v>
      </c>
      <c r="I32" s="2"/>
      <c r="J32" s="3"/>
      <c r="L32" s="228" t="s">
        <v>201</v>
      </c>
      <c r="M32" s="229"/>
      <c r="N32" s="229"/>
      <c r="O32" s="229"/>
      <c r="P32" s="229"/>
      <c r="Q32" s="229"/>
      <c r="R32" s="229"/>
      <c r="S32" s="229"/>
      <c r="T32" s="230"/>
      <c r="V32" s="152"/>
      <c r="W32" s="152"/>
    </row>
    <row r="33" spans="1:23" ht="21" customHeight="1" x14ac:dyDescent="0.2">
      <c r="A33" s="2"/>
      <c r="B33" s="2">
        <v>2007</v>
      </c>
      <c r="C33" s="2" t="s">
        <v>46</v>
      </c>
      <c r="D33" s="2" t="s">
        <v>79</v>
      </c>
      <c r="E33" s="3">
        <f>F33+G33</f>
        <v>333</v>
      </c>
      <c r="F33" s="3">
        <v>90</v>
      </c>
      <c r="G33" s="3">
        <v>243</v>
      </c>
      <c r="I33" s="2"/>
      <c r="J33" s="3"/>
      <c r="V33" s="152"/>
      <c r="W33" s="152"/>
    </row>
    <row r="34" spans="1:23" ht="14.25" x14ac:dyDescent="0.2">
      <c r="A34" s="2"/>
      <c r="B34" s="2">
        <v>2006</v>
      </c>
      <c r="C34" s="2" t="s">
        <v>46</v>
      </c>
      <c r="D34" s="2" t="s">
        <v>48</v>
      </c>
      <c r="E34" s="3">
        <v>322</v>
      </c>
      <c r="F34" s="3"/>
      <c r="G34" s="3"/>
      <c r="I34" s="2"/>
      <c r="J34" s="3"/>
      <c r="V34" s="152"/>
      <c r="W34" s="152"/>
    </row>
    <row r="35" spans="1:23" ht="14.25" x14ac:dyDescent="0.2">
      <c r="A35" s="2"/>
      <c r="B35" s="3">
        <v>2005</v>
      </c>
      <c r="C35" s="2" t="s">
        <v>46</v>
      </c>
      <c r="D35" s="2" t="s">
        <v>50</v>
      </c>
      <c r="E35" s="3">
        <v>312</v>
      </c>
      <c r="F35" s="3"/>
      <c r="G35" s="3"/>
      <c r="I35" s="2"/>
      <c r="J35" s="3"/>
    </row>
    <row r="36" spans="1:23" ht="14.25" x14ac:dyDescent="0.2">
      <c r="A36" s="2"/>
      <c r="B36" s="3">
        <v>2004</v>
      </c>
      <c r="C36" s="3" t="s">
        <v>47</v>
      </c>
      <c r="D36" s="2" t="s">
        <v>49</v>
      </c>
      <c r="E36" s="3">
        <v>278</v>
      </c>
      <c r="F36" s="3"/>
      <c r="G36" s="3"/>
      <c r="I36" s="2"/>
      <c r="J36" s="3"/>
    </row>
    <row r="37" spans="1:23" ht="14.25" x14ac:dyDescent="0.2">
      <c r="B37" s="3">
        <v>2003</v>
      </c>
      <c r="C37" s="3" t="s">
        <v>47</v>
      </c>
      <c r="D37" s="2" t="s">
        <v>51</v>
      </c>
      <c r="E37" s="3">
        <v>221</v>
      </c>
      <c r="F37" s="3"/>
      <c r="G37" s="3"/>
      <c r="I37" s="2"/>
      <c r="J37" s="3"/>
    </row>
    <row r="38" spans="1:23" ht="14.25" x14ac:dyDescent="0.2">
      <c r="C38" s="5"/>
      <c r="D38" s="27"/>
      <c r="E38" s="27"/>
      <c r="F38" s="27"/>
    </row>
    <row r="39" spans="1:23" ht="14.25" x14ac:dyDescent="0.2">
      <c r="C39" s="5"/>
      <c r="D39" s="23"/>
      <c r="E39" s="23"/>
      <c r="F39" s="23"/>
    </row>
    <row r="40" spans="1:23" x14ac:dyDescent="0.2">
      <c r="D40" s="23"/>
      <c r="E40" s="23"/>
      <c r="F40" s="23"/>
    </row>
  </sheetData>
  <mergeCells count="30">
    <mergeCell ref="F12:G12"/>
    <mergeCell ref="F11:G11"/>
    <mergeCell ref="W2:AC2"/>
    <mergeCell ref="F17:G17"/>
    <mergeCell ref="A16:G16"/>
    <mergeCell ref="N2:V2"/>
    <mergeCell ref="F2:G2"/>
    <mergeCell ref="F14:G14"/>
    <mergeCell ref="F4:G4"/>
    <mergeCell ref="F3:G3"/>
    <mergeCell ref="F15:G15"/>
    <mergeCell ref="F10:G10"/>
    <mergeCell ref="F8:G8"/>
    <mergeCell ref="F9:G9"/>
    <mergeCell ref="L31:T31"/>
    <mergeCell ref="L32:T32"/>
    <mergeCell ref="L28:T28"/>
    <mergeCell ref="L29:T30"/>
    <mergeCell ref="A1:C1"/>
    <mergeCell ref="A20:C20"/>
    <mergeCell ref="F1:G1"/>
    <mergeCell ref="D20:E20"/>
    <mergeCell ref="L20:Q20"/>
    <mergeCell ref="L21:T22"/>
    <mergeCell ref="L23:T25"/>
    <mergeCell ref="L27:T27"/>
    <mergeCell ref="F7:G7"/>
    <mergeCell ref="F6:G6"/>
    <mergeCell ref="F5:G5"/>
    <mergeCell ref="F13:G13"/>
  </mergeCells>
  <phoneticPr fontId="0" type="noConversion"/>
  <printOptions horizontalCentered="1" verticalCentered="1"/>
  <pageMargins left="0.39370078740157483" right="0.39370078740157483" top="0.78740157480314965" bottom="0.78740157480314965" header="0" footer="0.39370078740157483"/>
  <pageSetup paperSize="9" orientation="landscape" r:id="rId1"/>
  <headerFooter alignWithMargins="0">
    <oddFooter>&amp;L&amp;D&amp;R&amp;F / 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résultats</vt:lpstr>
      <vt:lpstr>résultats F</vt:lpstr>
      <vt:lpstr>résultats H</vt:lpstr>
      <vt:lpstr>tirages</vt:lpstr>
      <vt:lpstr>points</vt:lpstr>
      <vt:lpstr>challenges</vt:lpstr>
      <vt:lpstr>challenges!Zone_d_impression</vt:lpstr>
      <vt:lpstr>points!Zone_d_impression</vt:lpstr>
      <vt:lpstr>résultats!Zone_d_impression</vt:lpstr>
      <vt:lpstr>'résultats F'!Zone_d_impression</vt:lpstr>
      <vt:lpstr>'résultats H'!Zone_d_impression</vt:lpstr>
      <vt:lpstr>tirages!Zone_d_impression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DEVEZ</dc:creator>
  <cp:lastModifiedBy>BERTRAND OLLIVIER-LAMARQUE - C075770</cp:lastModifiedBy>
  <cp:lastPrinted>2019-01-26T22:12:43Z</cp:lastPrinted>
  <dcterms:created xsi:type="dcterms:W3CDTF">2005-03-07T20:55:31Z</dcterms:created>
  <dcterms:modified xsi:type="dcterms:W3CDTF">2019-01-28T09:09:08Z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